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4\SC\"/>
    </mc:Choice>
  </mc:AlternateContent>
  <xr:revisionPtr revIDLastSave="0" documentId="13_ncr:1_{BB090B64-B199-4363-A641-8AE890AB2C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table  " sheetId="49" r:id="rId1"/>
    <sheet name="CV GVW&gt;3,5t" sheetId="1" r:id="rId2"/>
    <sheet name="CV GVW&gt;3.5t-segments 1" sheetId="3" r:id="rId3"/>
    <sheet name="CV GVW&gt;3.5t-segments 2" sheetId="9" r:id="rId4"/>
    <sheet name="Buses GVW&gt;3.5t" sheetId="5" r:id="rId5"/>
    <sheet name="LCV up to 3.5t" sheetId="48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3" i="48" l="1"/>
  <c r="J53" i="48"/>
  <c r="U52" i="48"/>
  <c r="T52" i="48"/>
  <c r="S52" i="48"/>
  <c r="S53" i="48" s="1"/>
  <c r="T53" i="48" s="1"/>
  <c r="R52" i="48"/>
  <c r="Q52" i="48"/>
  <c r="J52" i="48"/>
  <c r="F52" i="48"/>
  <c r="F53" i="48" s="1"/>
  <c r="G53" i="48" s="1"/>
  <c r="D52" i="48"/>
  <c r="K52" i="48" s="1"/>
  <c r="S27" i="48"/>
  <c r="T27" i="48" s="1"/>
  <c r="Q27" i="48"/>
  <c r="U27" i="48" s="1"/>
  <c r="K27" i="48"/>
  <c r="J27" i="48"/>
  <c r="H27" i="48"/>
  <c r="G27" i="48"/>
  <c r="F27" i="48"/>
  <c r="E27" i="48"/>
  <c r="D27" i="48"/>
  <c r="U26" i="48"/>
  <c r="T26" i="48"/>
  <c r="S26" i="48"/>
  <c r="R26" i="48"/>
  <c r="Q26" i="48"/>
  <c r="J26" i="48"/>
  <c r="F26" i="48"/>
  <c r="G26" i="48" s="1"/>
  <c r="D26" i="48"/>
  <c r="H26" i="48" s="1"/>
  <c r="U53" i="48" l="1"/>
  <c r="E26" i="48"/>
  <c r="K26" i="48" s="1"/>
  <c r="E52" i="48"/>
  <c r="R27" i="48"/>
  <c r="H52" i="48"/>
  <c r="D53" i="48"/>
  <c r="R53" i="48"/>
  <c r="G52" i="48"/>
  <c r="E53" i="48" l="1"/>
  <c r="K53" i="48"/>
  <c r="H53" i="48"/>
  <c r="D27" i="9" l="1"/>
  <c r="E27" i="9"/>
  <c r="F27" i="9"/>
  <c r="G27" i="9"/>
  <c r="I27" i="9"/>
  <c r="K27" i="9"/>
  <c r="L27" i="9"/>
  <c r="M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M16" i="5" s="1"/>
  <c r="K15" i="5"/>
  <c r="K16" i="5" s="1"/>
  <c r="I15" i="5"/>
  <c r="I16" i="5" s="1"/>
  <c r="F15" i="5"/>
  <c r="F16" i="5" s="1"/>
  <c r="D15" i="5"/>
  <c r="D16" i="5" s="1"/>
  <c r="M18" i="1"/>
  <c r="K18" i="1"/>
  <c r="K19" i="1" s="1"/>
  <c r="I18" i="1"/>
  <c r="I19" i="1" s="1"/>
  <c r="F18" i="1"/>
  <c r="G18" i="1" s="1"/>
  <c r="D18" i="1"/>
  <c r="E18" i="1" s="1"/>
  <c r="J15" i="5" l="1"/>
  <c r="J16" i="5" s="1"/>
  <c r="G15" i="5"/>
  <c r="G16" i="5" s="1"/>
  <c r="L15" i="5"/>
  <c r="L16" i="5" s="1"/>
  <c r="N15" i="5"/>
  <c r="N16" i="5" s="1"/>
  <c r="L18" i="1"/>
  <c r="H15" i="5"/>
  <c r="H16" i="5" s="1"/>
  <c r="O18" i="1"/>
  <c r="L19" i="1"/>
  <c r="M19" i="1"/>
  <c r="N19" i="1" s="1"/>
  <c r="N18" i="1"/>
  <c r="O15" i="5"/>
  <c r="O16" i="5" s="1"/>
  <c r="D19" i="1"/>
  <c r="E15" i="5"/>
  <c r="E16" i="5" s="1"/>
  <c r="F19" i="1"/>
  <c r="G19" i="1" s="1"/>
  <c r="H18" i="1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<sst xmlns="http://schemas.openxmlformats.org/spreadsheetml/2006/main" count="639" uniqueCount="119">
  <si>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</si>
  <si>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</si>
  <si>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</si>
  <si>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</si>
  <si>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</si>
  <si>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</si>
  <si>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</si>
  <si>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</si>
  <si>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</si>
  <si>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</si>
  <si>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</si>
  <si>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</si>
  <si>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</si>
  <si>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</si>
  <si>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</si>
  <si>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</si>
  <si>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</si>
  <si>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</si>
  <si>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</si>
  <si>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</si>
  <si>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</si>
  <si>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</si>
  <si>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</si>
  <si>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</si>
  <si>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</si>
  <si>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</si>
  <si>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</si>
  <si>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</si>
  <si>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</si>
  <si>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</si>
  <si>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</si>
  <si>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</si>
  <si>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</si>
  <si>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</si>
  <si>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</si>
  <si>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</si>
  <si>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</si>
  <si>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</si>
  <si>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</si>
  <si>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</si>
  <si>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</si>
  <si>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SOLARIS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</si>
  <si>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</si>
  <si>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</si>
  <si>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</si>
  <si>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</si>
  <si>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</si>
  <si>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</si>
  <si>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</si>
  <si>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</si>
  <si>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</si>
  <si>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</si>
  <si>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</si>
  <si>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</si>
  <si>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</si>
  <si>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</si>
  <si>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</si>
  <si>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</si>
  <si>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</si>
  <si>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</si>
  <si>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</si>
  <si>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</si>
  <si>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</si>
  <si>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</si>
  <si>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</si>
  <si>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</si>
  <si>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</si>
  <si>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</si>
  <si>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</si>
  <si>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HYMER</t>
  </si>
  <si>
    <t>SKODA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</si>
  <si>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</si>
  <si>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** Dane zawierają zabudowy krajowych producentów na podwoziach podanych producentów</t>
  </si>
  <si>
    <t>**The data includes bodies built by domestic manufacturers on chassis from the specified manufacturers</t>
  </si>
  <si>
    <t>RAZEM 1-20</t>
  </si>
  <si>
    <t>Ford Ranger</t>
  </si>
  <si>
    <t>Toyota Proace Max</t>
  </si>
  <si>
    <t/>
  </si>
  <si>
    <t>Lut/Sty
Zmiana %</t>
  </si>
  <si>
    <t>ADRIA</t>
  </si>
  <si>
    <t>Rejestracje nowych samochodów dostawczych OGÓŁEM, ranking marek - 2025 narastająco</t>
  </si>
  <si>
    <t>Registrations of new LCV, Top Brands - 2025 YTD</t>
  </si>
  <si>
    <t>KGM-SSANGYONG</t>
  </si>
  <si>
    <t>Rejestracje nowych samochodów dostawczych do 3,5T, ranking modeli - 2025 narastająco</t>
  </si>
  <si>
    <t>Registrations of new LCV up to 3.5T, Top Models - 2025 YTD</t>
  </si>
  <si>
    <t>Marzec</t>
  </si>
  <si>
    <t>March</t>
  </si>
  <si>
    <t>Feb/Jan Ch %</t>
  </si>
  <si>
    <t>Kwiecień</t>
  </si>
  <si>
    <t>April</t>
  </si>
  <si>
    <t>Rok narastająco Styczeń - Kwiecień</t>
  </si>
  <si>
    <t>YTD January -April</t>
  </si>
  <si>
    <t>Rejestracje nowych samochodów dostawczych do 3,5T, ranking marek - Kwiecień 2025</t>
  </si>
  <si>
    <t>Registrations of new LCV up to 3.5T, Top Brands - April 2025</t>
  </si>
  <si>
    <t>Rok narastająco Styczeń -Kwiecień</t>
  </si>
  <si>
    <t>YTD January - April</t>
  </si>
  <si>
    <t>Kwi/Mar
Zmiana %</t>
  </si>
  <si>
    <t>Kwi/Mar
Zmiana poz</t>
  </si>
  <si>
    <t>Apr/MarCh %</t>
  </si>
  <si>
    <t>Apr/MarCh position</t>
  </si>
  <si>
    <t>BENIMAR</t>
  </si>
  <si>
    <t>Rejestracje nowych samochodów dostawczych do 3,5T, ranking modeli - Kwiecień  2025</t>
  </si>
  <si>
    <t>Registrations of new LCV up to 3.5T, Top Models - April 2025</t>
  </si>
  <si>
    <t>Toyota Proace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</si>
  <si>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</si>
  <si>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</si>
  <si>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</si>
  <si>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</si>
  <si>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</si>
  <si>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</si>
  <si>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</si>
  <si>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</si>
  <si>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</si>
  <si>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</si>
  <si>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their own brands</t>
  </si>
  <si>
    <t>2025
Apr</t>
  </si>
  <si>
    <t>2024
Apr</t>
  </si>
  <si>
    <t>2025
Jan - Apr</t>
  </si>
  <si>
    <t>2024
Jan -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</si>
</sst>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  <font>
      <sz val="10"/>
      <name val="Arial Nova"/>
      <family val="2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 style="thin">
        <color rgb="FFF2F2F2"/>
      </left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5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17" xfId="4" applyFont="1" applyFill="1" applyBorder="1" applyAlignment="1">
      <alignment horizontal="center" vertical="center" wrapText="1"/>
    </xf>
    <xf numFmtId="0" fontId="19" fillId="3" borderId="19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center" wrapText="1"/>
    </xf>
    <xf numFmtId="0" fontId="13" fillId="0" borderId="20" xfId="4" applyFont="1" applyBorder="1" applyAlignment="1">
      <alignment horizontal="center" vertical="center"/>
    </xf>
    <xf numFmtId="0" fontId="20" fillId="0" borderId="21" xfId="4" applyFont="1" applyBorder="1" applyAlignment="1">
      <alignment vertical="center"/>
    </xf>
    <xf numFmtId="3" fontId="20" fillId="0" borderId="22" xfId="4" applyNumberFormat="1" applyFont="1" applyBorder="1" applyAlignment="1">
      <alignment vertical="center"/>
    </xf>
    <xf numFmtId="10" fontId="20" fillId="0" borderId="21" xfId="7" applyNumberFormat="1" applyFont="1" applyBorder="1" applyAlignment="1">
      <alignment vertical="center"/>
    </xf>
    <xf numFmtId="165" fontId="20" fillId="0" borderId="21" xfId="7" applyNumberFormat="1" applyFont="1" applyBorder="1" applyAlignment="1">
      <alignment vertical="center"/>
    </xf>
    <xf numFmtId="0" fontId="21" fillId="4" borderId="20" xfId="6" applyFont="1" applyFill="1" applyBorder="1" applyAlignment="1">
      <alignment horizontal="center" vertical="center" wrapText="1"/>
    </xf>
    <xf numFmtId="0" fontId="20" fillId="4" borderId="21" xfId="4" applyFont="1" applyFill="1" applyBorder="1" applyAlignment="1">
      <alignment vertical="center"/>
    </xf>
    <xf numFmtId="3" fontId="20" fillId="4" borderId="22" xfId="4" applyNumberFormat="1" applyFont="1" applyFill="1" applyBorder="1" applyAlignment="1">
      <alignment vertical="center"/>
    </xf>
    <xf numFmtId="10" fontId="20" fillId="4" borderId="21" xfId="7" applyNumberFormat="1" applyFont="1" applyFill="1" applyBorder="1" applyAlignment="1">
      <alignment vertical="center"/>
    </xf>
    <xf numFmtId="165" fontId="20" fillId="4" borderId="21" xfId="7" applyNumberFormat="1" applyFont="1" applyFill="1" applyBorder="1" applyAlignment="1">
      <alignment vertical="center"/>
    </xf>
    <xf numFmtId="0" fontId="13" fillId="5" borderId="23" xfId="4" applyFont="1" applyFill="1" applyBorder="1" applyAlignment="1">
      <alignment horizontal="center" vertical="center"/>
    </xf>
    <xf numFmtId="3" fontId="20" fillId="5" borderId="22" xfId="4" applyNumberFormat="1" applyFont="1" applyFill="1" applyBorder="1" applyAlignment="1">
      <alignment vertical="center"/>
    </xf>
    <xf numFmtId="10" fontId="20" fillId="5" borderId="21" xfId="7" applyNumberFormat="1" applyFont="1" applyFill="1" applyBorder="1" applyAlignment="1">
      <alignment vertical="center"/>
    </xf>
    <xf numFmtId="165" fontId="20" fillId="5" borderId="21" xfId="7" applyNumberFormat="1" applyFont="1" applyFill="1" applyBorder="1" applyAlignment="1">
      <alignment vertical="center"/>
    </xf>
    <xf numFmtId="3" fontId="16" fillId="3" borderId="22" xfId="4" applyNumberFormat="1" applyFont="1" applyFill="1" applyBorder="1" applyAlignment="1">
      <alignment vertical="center"/>
    </xf>
    <xf numFmtId="9" fontId="16" fillId="3" borderId="21" xfId="7" applyFont="1" applyFill="1" applyBorder="1" applyAlignment="1">
      <alignment vertical="center"/>
    </xf>
    <xf numFmtId="165" fontId="16" fillId="3" borderId="21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0" xfId="7" applyNumberFormat="1" applyFont="1" applyBorder="1" applyAlignment="1">
      <alignment horizontal="center"/>
    </xf>
    <xf numFmtId="1" fontId="20" fillId="4" borderId="20" xfId="7" applyNumberFormat="1" applyFont="1" applyFill="1" applyBorder="1" applyAlignment="1">
      <alignment horizontal="center"/>
    </xf>
    <xf numFmtId="3" fontId="20" fillId="5" borderId="20" xfId="4" applyNumberFormat="1" applyFont="1" applyFill="1" applyBorder="1" applyAlignment="1">
      <alignment vertical="center"/>
    </xf>
    <xf numFmtId="0" fontId="20" fillId="5" borderId="20" xfId="4" applyFont="1" applyFill="1" applyBorder="1" applyAlignment="1">
      <alignment vertical="center"/>
    </xf>
    <xf numFmtId="0" fontId="20" fillId="5" borderId="22" xfId="4" applyFont="1" applyFill="1" applyBorder="1" applyAlignment="1">
      <alignment vertical="center"/>
    </xf>
    <xf numFmtId="3" fontId="16" fillId="3" borderId="20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0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19" xfId="4" applyFont="1" applyFill="1" applyBorder="1" applyAlignment="1">
      <alignment vertical="center"/>
    </xf>
    <xf numFmtId="0" fontId="13" fillId="0" borderId="18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33" fillId="5" borderId="23" xfId="4" applyFont="1" applyFill="1" applyBorder="1" applyAlignment="1">
      <alignment horizontal="center" vertical="center"/>
    </xf>
    <xf numFmtId="0" fontId="7" fillId="0" borderId="0" xfId="6"/>
    <xf numFmtId="14" fontId="25" fillId="0" borderId="0" xfId="6" applyNumberFormat="1" applyFont="1"/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center" vertical="top"/>
    </xf>
    <xf numFmtId="0" fontId="16" fillId="3" borderId="21" xfId="4" applyFont="1" applyFill="1" applyBorder="1" applyAlignment="1">
      <alignment horizontal="center" vertical="top"/>
    </xf>
    <xf numFmtId="0" fontId="13" fillId="5" borderId="23" xfId="4" applyFont="1" applyFill="1" applyBorder="1" applyAlignment="1">
      <alignment horizontal="center" vertical="center"/>
    </xf>
    <xf numFmtId="0" fontId="13" fillId="5" borderId="21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17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18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18" xfId="4" applyFont="1" applyFill="1" applyBorder="1" applyAlignment="1">
      <alignment horizontal="center" vertical="center" wrapText="1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7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3" borderId="26" xfId="4" applyFont="1" applyFill="1" applyBorder="1" applyAlignment="1">
      <alignment horizontal="center" vertical="center"/>
    </xf>
    <xf numFmtId="0" fontId="17" fillId="3" borderId="24" xfId="4" applyFont="1" applyFill="1" applyBorder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7" fillId="3" borderId="25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right" vertical="top"/>
    </xf>
    <xf numFmtId="0" fontId="16" fillId="3" borderId="21" xfId="4" applyFont="1" applyFill="1" applyBorder="1" applyAlignment="1">
      <alignment horizontal="right" vertical="top"/>
    </xf>
    <xf numFmtId="0" fontId="34" fillId="3" borderId="10" xfId="4" applyFont="1" applyFill="1" applyBorder="1" applyAlignment="1">
      <alignment horizontal="center" wrapText="1"/>
    </xf>
    <xf numFmtId="0" fontId="34" fillId="3" borderId="16" xfId="4" applyFont="1" applyFill="1" applyBorder="1" applyAlignment="1">
      <alignment horizontal="center" wrapText="1"/>
    </xf>
    <xf numFmtId="0" fontId="35" fillId="3" borderId="16" xfId="4" applyFont="1" applyFill="1" applyBorder="1" applyAlignment="1">
      <alignment horizontal="center" vertical="top" wrapText="1"/>
    </xf>
    <xf numFmtId="0" fontId="35" fillId="3" borderId="18" xfId="4" applyFont="1" applyFill="1" applyBorder="1" applyAlignment="1">
      <alignment horizontal="center" vertical="top" wrapText="1"/>
    </xf>
    <xf numFmtId="0" fontId="12" fillId="0" borderId="1" xfId="0" applyFont="1" applyBorder="1" applyAlignment="1">
      <alignment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7">
    <dxf>
      <font>
        <color theme="5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2EFE-882D-4BD9-AD1B-5EEB18357A0D}">
  <dimension ref="B1:P18"/>
  <sheetViews>
    <sheetView showGridLines="0" tabSelected="1" zoomScaleNormal="100" workbookViewId="0"/>
  </sheetViews>
  <sheetFormatPr defaultColWidth="9.109375" defaultRowHeight="13.8"/>
  <cols>
    <col min="1" max="1" width="1.6640625" style="42" customWidth="1"/>
    <col min="2" max="2" width="32.33203125" style="42" customWidth="1"/>
    <col min="3" max="7" width="11" style="42" customWidth="1"/>
    <col min="8" max="8" width="12" style="42" customWidth="1"/>
    <col min="9" max="11" width="9.109375" style="42"/>
    <col min="12" max="12" width="24.109375" style="42" customWidth="1"/>
    <col min="13" max="15" width="9.109375" style="42"/>
    <col min="16" max="16" width="10.5546875" style="42" customWidth="1"/>
    <col min="17" max="17" width="11.44140625" style="42" customWidth="1"/>
    <col min="18" max="16384" width="9.109375" style="42"/>
  </cols>
  <sheetData>
    <row r="1" spans="2:8">
      <c r="B1" s="42" t="s">
        <v>104</v>
      </c>
      <c r="D1" s="43"/>
      <c r="E1" s="43"/>
      <c r="F1" s="43"/>
      <c r="G1" s="43"/>
      <c r="H1" s="44">
        <v>45751</v>
      </c>
    </row>
    <row r="2" spans="2:8">
      <c r="H2" s="45" t="s">
        <v>105</v>
      </c>
    </row>
    <row r="3" spans="2:8" ht="26.25" customHeight="1">
      <c r="B3" s="79" t="s">
        <v>106</v>
      </c>
      <c r="C3" s="80"/>
      <c r="D3" s="80"/>
      <c r="E3" s="80"/>
      <c r="F3" s="80"/>
      <c r="G3" s="80"/>
      <c r="H3" s="81"/>
    </row>
    <row r="4" spans="2:8" ht="26.25" customHeight="1">
      <c r="B4" s="46"/>
      <c r="C4" s="47" t="s">
        <v>115</v>
      </c>
      <c r="D4" s="47" t="s">
        <v>116</v>
      </c>
      <c r="E4" s="48" t="s">
        <v>107</v>
      </c>
      <c r="F4" s="47" t="s">
        <v>117</v>
      </c>
      <c r="G4" s="47" t="s">
        <v>118</v>
      </c>
      <c r="H4" s="48" t="s">
        <v>107</v>
      </c>
    </row>
    <row r="5" spans="2:8" ht="26.25" customHeight="1">
      <c r="B5" s="124" t="s">
        <v>108</v>
      </c>
      <c r="C5" s="49">
        <v>2686</v>
      </c>
      <c r="D5" s="49">
        <v>2418</v>
      </c>
      <c r="E5" s="50">
        <v>0.11083540115798174</v>
      </c>
      <c r="F5" s="49">
        <v>9010</v>
      </c>
      <c r="G5" s="49">
        <v>9645</v>
      </c>
      <c r="H5" s="50">
        <v>-6.583722135821668E-2</v>
      </c>
    </row>
    <row r="6" spans="2:8" ht="26.25" customHeight="1">
      <c r="B6" s="51" t="s">
        <v>109</v>
      </c>
      <c r="C6" s="52">
        <v>615</v>
      </c>
      <c r="D6" s="52">
        <v>652</v>
      </c>
      <c r="E6" s="53">
        <v>-5.6748466257668717E-2</v>
      </c>
      <c r="F6" s="52">
        <v>2065</v>
      </c>
      <c r="G6" s="52">
        <v>2328</v>
      </c>
      <c r="H6" s="53">
        <v>-0.11297250859106533</v>
      </c>
    </row>
    <row r="7" spans="2:8" ht="26.25" customHeight="1">
      <c r="B7" s="51" t="s">
        <v>110</v>
      </c>
      <c r="C7" s="52">
        <v>100</v>
      </c>
      <c r="D7" s="52">
        <v>75</v>
      </c>
      <c r="E7" s="53">
        <v>0.33333333333333326</v>
      </c>
      <c r="F7" s="52">
        <v>336</v>
      </c>
      <c r="G7" s="52">
        <v>291</v>
      </c>
      <c r="H7" s="53">
        <v>0.15463917525773185</v>
      </c>
    </row>
    <row r="8" spans="2:8" ht="26.25" customHeight="1">
      <c r="B8" s="51" t="s">
        <v>111</v>
      </c>
      <c r="C8" s="52">
        <v>1971</v>
      </c>
      <c r="D8" s="52">
        <v>1691</v>
      </c>
      <c r="E8" s="53">
        <v>0.16558249556475468</v>
      </c>
      <c r="F8" s="52">
        <v>6609</v>
      </c>
      <c r="G8" s="52">
        <v>7026</v>
      </c>
      <c r="H8" s="53">
        <v>-5.9350982066609714E-2</v>
      </c>
    </row>
    <row r="9" spans="2:8" ht="26.25" customHeight="1">
      <c r="B9" s="124" t="s">
        <v>112</v>
      </c>
      <c r="C9" s="49">
        <v>200</v>
      </c>
      <c r="D9" s="49">
        <v>212</v>
      </c>
      <c r="E9" s="50">
        <v>-5.6603773584905648E-2</v>
      </c>
      <c r="F9" s="49">
        <v>740</v>
      </c>
      <c r="G9" s="49">
        <v>710</v>
      </c>
      <c r="H9" s="50">
        <v>4.2253521126760507E-2</v>
      </c>
    </row>
    <row r="10" spans="2:8" ht="26.25" customHeight="1">
      <c r="B10" s="54" t="s">
        <v>113</v>
      </c>
      <c r="C10" s="55">
        <v>2886</v>
      </c>
      <c r="D10" s="55">
        <v>2630</v>
      </c>
      <c r="E10" s="56">
        <v>9.7338403041825172E-2</v>
      </c>
      <c r="F10" s="55">
        <v>9750</v>
      </c>
      <c r="G10" s="55">
        <v>10355</v>
      </c>
      <c r="H10" s="56">
        <v>-5.8425881216803477E-2</v>
      </c>
    </row>
    <row r="11" spans="2:8">
      <c r="B11" s="57" t="s">
        <v>114</v>
      </c>
    </row>
    <row r="12" spans="2:8" ht="15" customHeight="1"/>
    <row r="18" spans="16:16">
      <c r="P18" s="58"/>
    </row>
  </sheetData>
  <mergeCells count="1">
    <mergeCell ref="B3:H3"/>
  </mergeCells>
  <conditionalFormatting sqref="E5:E10 H5:H10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D5" sqref="D5:O10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6.88671875" style="42" customWidth="1"/>
    <col min="4" max="4" width="9" style="42" customWidth="1"/>
    <col min="5" max="5" width="11" style="42" customWidth="1"/>
    <col min="6" max="6" width="9" style="42" customWidth="1"/>
    <col min="7" max="7" width="12.88671875" style="42" customWidth="1"/>
    <col min="8" max="9" width="9" style="42" customWidth="1"/>
    <col min="10" max="10" width="9.8867187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45785</v>
      </c>
    </row>
    <row r="2" spans="2:15" ht="14.4" customHeight="1">
      <c r="B2" s="110" t="s">
        <v>19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2:15" ht="14.4" customHeight="1">
      <c r="B3" s="111" t="s">
        <v>20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2:15" ht="14.4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33</v>
      </c>
    </row>
    <row r="5" spans="2:15" ht="14.25" customHeight="1">
      <c r="B5" s="100" t="s">
        <v>0</v>
      </c>
      <c r="C5" s="102" t="s">
        <v>1</v>
      </c>
      <c r="D5" s="104" t="s">
        <v>88</v>
      </c>
      <c r="E5" s="105"/>
      <c r="F5" s="105"/>
      <c r="G5" s="105"/>
      <c r="H5" s="106"/>
      <c r="I5" s="109" t="s">
        <v>85</v>
      </c>
      <c r="J5" s="106"/>
      <c r="K5" s="109" t="s">
        <v>90</v>
      </c>
      <c r="L5" s="105"/>
      <c r="M5" s="105"/>
      <c r="N5" s="105"/>
      <c r="O5" s="115"/>
    </row>
    <row r="6" spans="2:15" ht="14.4" customHeight="1" thickBot="1">
      <c r="B6" s="101"/>
      <c r="C6" s="103"/>
      <c r="D6" s="116" t="s">
        <v>89</v>
      </c>
      <c r="E6" s="113"/>
      <c r="F6" s="113"/>
      <c r="G6" s="113"/>
      <c r="H6" s="117"/>
      <c r="I6" s="112" t="s">
        <v>86</v>
      </c>
      <c r="J6" s="117"/>
      <c r="K6" s="112" t="s">
        <v>91</v>
      </c>
      <c r="L6" s="113"/>
      <c r="M6" s="113"/>
      <c r="N6" s="113"/>
      <c r="O6" s="114"/>
    </row>
    <row r="7" spans="2:15" ht="14.4" customHeight="1">
      <c r="B7" s="101"/>
      <c r="C7" s="103"/>
      <c r="D7" s="96">
        <v>2025</v>
      </c>
      <c r="E7" s="97"/>
      <c r="F7" s="96">
        <v>2024</v>
      </c>
      <c r="G7" s="97"/>
      <c r="H7" s="86" t="s">
        <v>22</v>
      </c>
      <c r="I7" s="107">
        <v>2024</v>
      </c>
      <c r="J7" s="107" t="s">
        <v>78</v>
      </c>
      <c r="K7" s="96">
        <v>2025</v>
      </c>
      <c r="L7" s="97"/>
      <c r="M7" s="96">
        <v>2024</v>
      </c>
      <c r="N7" s="97"/>
      <c r="O7" s="86" t="s">
        <v>22</v>
      </c>
    </row>
    <row r="8" spans="2:15" ht="14.4" customHeight="1" thickBot="1">
      <c r="B8" s="88" t="s">
        <v>23</v>
      </c>
      <c r="C8" s="90" t="s">
        <v>24</v>
      </c>
      <c r="D8" s="98"/>
      <c r="E8" s="99"/>
      <c r="F8" s="98"/>
      <c r="G8" s="99"/>
      <c r="H8" s="87"/>
      <c r="I8" s="108"/>
      <c r="J8" s="108"/>
      <c r="K8" s="98"/>
      <c r="L8" s="99"/>
      <c r="M8" s="98"/>
      <c r="N8" s="99"/>
      <c r="O8" s="87"/>
    </row>
    <row r="9" spans="2:15" ht="14.25" customHeight="1">
      <c r="B9" s="88"/>
      <c r="C9" s="90"/>
      <c r="D9" s="6" t="s">
        <v>25</v>
      </c>
      <c r="E9" s="7" t="s">
        <v>2</v>
      </c>
      <c r="F9" s="6" t="s">
        <v>25</v>
      </c>
      <c r="G9" s="7" t="s">
        <v>2</v>
      </c>
      <c r="H9" s="92" t="s">
        <v>26</v>
      </c>
      <c r="I9" s="8" t="s">
        <v>25</v>
      </c>
      <c r="J9" s="94" t="s">
        <v>87</v>
      </c>
      <c r="K9" s="6" t="s">
        <v>25</v>
      </c>
      <c r="L9" s="7" t="s">
        <v>2</v>
      </c>
      <c r="M9" s="6" t="s">
        <v>25</v>
      </c>
      <c r="N9" s="7" t="s">
        <v>2</v>
      </c>
      <c r="O9" s="92" t="s">
        <v>26</v>
      </c>
    </row>
    <row r="10" spans="2:15" ht="14.4" customHeight="1" thickBot="1">
      <c r="B10" s="89"/>
      <c r="C10" s="91"/>
      <c r="D10" s="9" t="s">
        <v>27</v>
      </c>
      <c r="E10" s="10" t="s">
        <v>28</v>
      </c>
      <c r="F10" s="9" t="s">
        <v>27</v>
      </c>
      <c r="G10" s="10" t="s">
        <v>28</v>
      </c>
      <c r="H10" s="93"/>
      <c r="I10" s="11" t="s">
        <v>27</v>
      </c>
      <c r="J10" s="95"/>
      <c r="K10" s="9" t="s">
        <v>27</v>
      </c>
      <c r="L10" s="10" t="s">
        <v>28</v>
      </c>
      <c r="M10" s="9" t="s">
        <v>27</v>
      </c>
      <c r="N10" s="10" t="s">
        <v>28</v>
      </c>
      <c r="O10" s="93"/>
    </row>
    <row r="11" spans="2:15" ht="14.4" customHeight="1" thickBot="1">
      <c r="B11" s="12">
        <v>1</v>
      </c>
      <c r="C11" s="13" t="s">
        <v>10</v>
      </c>
      <c r="D11" s="14">
        <v>601</v>
      </c>
      <c r="E11" s="15">
        <v>0.22375279225614297</v>
      </c>
      <c r="F11" s="14">
        <v>594</v>
      </c>
      <c r="G11" s="15">
        <v>0.24565756823821339</v>
      </c>
      <c r="H11" s="16">
        <v>1.1784511784511675E-2</v>
      </c>
      <c r="I11" s="14">
        <v>576</v>
      </c>
      <c r="J11" s="16">
        <v>4.3402777777777679E-2</v>
      </c>
      <c r="K11" s="14">
        <v>2051</v>
      </c>
      <c r="L11" s="15">
        <v>0.22763596004439512</v>
      </c>
      <c r="M11" s="14">
        <v>2249</v>
      </c>
      <c r="N11" s="15">
        <v>0.23317781233799897</v>
      </c>
      <c r="O11" s="16">
        <v>-8.8039128501556263E-2</v>
      </c>
    </row>
    <row r="12" spans="2:15" ht="14.4" customHeight="1" thickBot="1">
      <c r="B12" s="59">
        <v>2</v>
      </c>
      <c r="C12" s="18" t="s">
        <v>8</v>
      </c>
      <c r="D12" s="19">
        <v>521</v>
      </c>
      <c r="E12" s="20">
        <v>0.1939687267311988</v>
      </c>
      <c r="F12" s="19">
        <v>391</v>
      </c>
      <c r="G12" s="20">
        <v>0.16170388751033912</v>
      </c>
      <c r="H12" s="21">
        <v>0.3324808184143222</v>
      </c>
      <c r="I12" s="19">
        <v>589</v>
      </c>
      <c r="J12" s="21">
        <v>-0.11544991511035652</v>
      </c>
      <c r="K12" s="19">
        <v>1969</v>
      </c>
      <c r="L12" s="20">
        <v>0.21853496115427304</v>
      </c>
      <c r="M12" s="19">
        <v>1591</v>
      </c>
      <c r="N12" s="20">
        <v>0.16495593571798858</v>
      </c>
      <c r="O12" s="21">
        <v>0.23758642363293525</v>
      </c>
    </row>
    <row r="13" spans="2:15" ht="14.4" customHeight="1" thickBot="1">
      <c r="B13" s="12">
        <v>3</v>
      </c>
      <c r="C13" s="13" t="s">
        <v>3</v>
      </c>
      <c r="D13" s="14">
        <v>414</v>
      </c>
      <c r="E13" s="15">
        <v>0.154132539091586</v>
      </c>
      <c r="F13" s="14">
        <v>231</v>
      </c>
      <c r="G13" s="15">
        <v>9.553349875930521E-2</v>
      </c>
      <c r="H13" s="16">
        <v>0.79220779220779214</v>
      </c>
      <c r="I13" s="14">
        <v>333</v>
      </c>
      <c r="J13" s="16">
        <v>0.2432432432432432</v>
      </c>
      <c r="K13" s="14">
        <v>1281</v>
      </c>
      <c r="L13" s="15">
        <v>0.14217536071032186</v>
      </c>
      <c r="M13" s="14">
        <v>1094</v>
      </c>
      <c r="N13" s="15">
        <v>0.11342664593053396</v>
      </c>
      <c r="O13" s="16">
        <v>0.17093235831809861</v>
      </c>
    </row>
    <row r="14" spans="2:15" ht="14.4" customHeight="1" thickBot="1">
      <c r="B14" s="59">
        <v>4</v>
      </c>
      <c r="C14" s="18" t="s">
        <v>4</v>
      </c>
      <c r="D14" s="19">
        <v>351</v>
      </c>
      <c r="E14" s="20">
        <v>0.13067758749069247</v>
      </c>
      <c r="F14" s="19">
        <v>348</v>
      </c>
      <c r="G14" s="20">
        <v>0.14392059553349876</v>
      </c>
      <c r="H14" s="21">
        <v>8.6206896551723755E-3</v>
      </c>
      <c r="I14" s="19">
        <v>373</v>
      </c>
      <c r="J14" s="21">
        <v>-5.8981233243967868E-2</v>
      </c>
      <c r="K14" s="19">
        <v>1131</v>
      </c>
      <c r="L14" s="20">
        <v>0.12552719200887902</v>
      </c>
      <c r="M14" s="19">
        <v>1466</v>
      </c>
      <c r="N14" s="20">
        <v>0.15199585277345776</v>
      </c>
      <c r="O14" s="21">
        <v>-0.22851296043656211</v>
      </c>
    </row>
    <row r="15" spans="2:15" ht="14.4" customHeight="1" thickBot="1">
      <c r="B15" s="12">
        <v>5</v>
      </c>
      <c r="C15" s="13" t="s">
        <v>9</v>
      </c>
      <c r="D15" s="14">
        <v>372</v>
      </c>
      <c r="E15" s="15">
        <v>0.13849590469099032</v>
      </c>
      <c r="F15" s="14">
        <v>442</v>
      </c>
      <c r="G15" s="15">
        <v>0.18279569892473119</v>
      </c>
      <c r="H15" s="16">
        <v>-0.15837104072398189</v>
      </c>
      <c r="I15" s="14">
        <v>305</v>
      </c>
      <c r="J15" s="16">
        <v>0.21967213114754092</v>
      </c>
      <c r="K15" s="14">
        <v>1104</v>
      </c>
      <c r="L15" s="15">
        <v>0.12253052164261931</v>
      </c>
      <c r="M15" s="14">
        <v>1628</v>
      </c>
      <c r="N15" s="15">
        <v>0.16879212026956972</v>
      </c>
      <c r="O15" s="16">
        <v>-0.32186732186732192</v>
      </c>
    </row>
    <row r="16" spans="2:15" ht="14.4" customHeight="1" thickBot="1">
      <c r="B16" s="59">
        <v>6</v>
      </c>
      <c r="C16" s="18" t="s">
        <v>12</v>
      </c>
      <c r="D16" s="19">
        <v>178</v>
      </c>
      <c r="E16" s="20">
        <v>6.6269545793000748E-2</v>
      </c>
      <c r="F16" s="19">
        <v>260</v>
      </c>
      <c r="G16" s="20">
        <v>0.10752688172043011</v>
      </c>
      <c r="H16" s="21">
        <v>-0.31538461538461537</v>
      </c>
      <c r="I16" s="19">
        <v>195</v>
      </c>
      <c r="J16" s="21">
        <v>-8.7179487179487203E-2</v>
      </c>
      <c r="K16" s="19">
        <v>626</v>
      </c>
      <c r="L16" s="20">
        <v>6.9478357380688124E-2</v>
      </c>
      <c r="M16" s="19">
        <v>956</v>
      </c>
      <c r="N16" s="20">
        <v>9.9118714359771903E-2</v>
      </c>
      <c r="O16" s="21">
        <v>-0.34518828451882844</v>
      </c>
    </row>
    <row r="17" spans="2:15" ht="14.4" customHeight="1" thickBot="1">
      <c r="B17" s="12">
        <v>7</v>
      </c>
      <c r="C17" s="13" t="s">
        <v>11</v>
      </c>
      <c r="D17" s="14">
        <v>200</v>
      </c>
      <c r="E17" s="15">
        <v>7.4460163812360383E-2</v>
      </c>
      <c r="F17" s="14">
        <v>95</v>
      </c>
      <c r="G17" s="15">
        <v>3.9288668320926388E-2</v>
      </c>
      <c r="H17" s="16">
        <v>1.1052631578947367</v>
      </c>
      <c r="I17" s="14">
        <v>131</v>
      </c>
      <c r="J17" s="16">
        <v>0.5267175572519085</v>
      </c>
      <c r="K17" s="14">
        <v>600</v>
      </c>
      <c r="L17" s="15">
        <v>6.6592674805771371E-2</v>
      </c>
      <c r="M17" s="14">
        <v>426</v>
      </c>
      <c r="N17" s="15">
        <v>4.416796267496112E-2</v>
      </c>
      <c r="O17" s="16">
        <v>0.40845070422535201</v>
      </c>
    </row>
    <row r="18" spans="2:15" ht="14.4" thickBot="1">
      <c r="B18" s="84" t="s">
        <v>54</v>
      </c>
      <c r="C18" s="85"/>
      <c r="D18" s="23">
        <f>SUM(D11:D17)</f>
        <v>2637</v>
      </c>
      <c r="E18" s="24">
        <f>D18/D20</f>
        <v>0.98175725986597173</v>
      </c>
      <c r="F18" s="23">
        <f>SUM(F11:F17)</f>
        <v>2361</v>
      </c>
      <c r="G18" s="24">
        <f>F18/F20</f>
        <v>0.97642679900744422</v>
      </c>
      <c r="H18" s="25">
        <f>D18/F18-1</f>
        <v>0.11689961880559085</v>
      </c>
      <c r="I18" s="23">
        <f>SUM(I11:I17)</f>
        <v>2502</v>
      </c>
      <c r="J18" s="24">
        <f>D18/I18-1</f>
        <v>5.3956834532374209E-2</v>
      </c>
      <c r="K18" s="23">
        <f>SUM(K11:K17)</f>
        <v>8762</v>
      </c>
      <c r="L18" s="24">
        <f>K18/K20</f>
        <v>0.97247502774694783</v>
      </c>
      <c r="M18" s="23">
        <f>SUM(M11:M17)</f>
        <v>9410</v>
      </c>
      <c r="N18" s="24">
        <f>M18/M20</f>
        <v>0.97563504406428203</v>
      </c>
      <c r="O18" s="25">
        <f>K18/M18-1</f>
        <v>-6.8862911795961712E-2</v>
      </c>
    </row>
    <row r="19" spans="2:15" ht="14.4" thickBot="1">
      <c r="B19" s="84" t="s">
        <v>29</v>
      </c>
      <c r="C19" s="85"/>
      <c r="D19" s="38">
        <f>D20-D18</f>
        <v>49</v>
      </c>
      <c r="E19" s="24">
        <f>D19/D20</f>
        <v>1.8242740134028296E-2</v>
      </c>
      <c r="F19" s="38">
        <f>F20-F18</f>
        <v>57</v>
      </c>
      <c r="G19" s="24">
        <f>F19/F20</f>
        <v>2.3573200992555832E-2</v>
      </c>
      <c r="H19" s="25">
        <f>D19/F19-1</f>
        <v>-0.14035087719298245</v>
      </c>
      <c r="I19" s="38">
        <f>I20-I18</f>
        <v>71</v>
      </c>
      <c r="J19" s="25">
        <f>D19/I19-1</f>
        <v>-0.3098591549295775</v>
      </c>
      <c r="K19" s="38">
        <f>K20-K18</f>
        <v>248</v>
      </c>
      <c r="L19" s="24">
        <f>K19/K20</f>
        <v>2.7524972253052164E-2</v>
      </c>
      <c r="M19" s="38">
        <f>M20-M18</f>
        <v>235</v>
      </c>
      <c r="N19" s="24">
        <f>M19/M20</f>
        <v>2.436495593571799E-2</v>
      </c>
      <c r="O19" s="25">
        <f>K19/M19-1</f>
        <v>5.5319148936170182E-2</v>
      </c>
    </row>
    <row r="20" spans="2:15" ht="14.4" thickBot="1">
      <c r="B20" s="82" t="s">
        <v>30</v>
      </c>
      <c r="C20" s="83"/>
      <c r="D20" s="26">
        <v>2686</v>
      </c>
      <c r="E20" s="27">
        <v>1</v>
      </c>
      <c r="F20" s="26">
        <v>2418</v>
      </c>
      <c r="G20" s="27">
        <v>1</v>
      </c>
      <c r="H20" s="28">
        <v>0.11083540115798174</v>
      </c>
      <c r="I20" s="26">
        <v>2573</v>
      </c>
      <c r="J20" s="28">
        <v>4.3917605907501045E-2</v>
      </c>
      <c r="K20" s="26">
        <v>9010</v>
      </c>
      <c r="L20" s="27">
        <v>1</v>
      </c>
      <c r="M20" s="26">
        <v>9645</v>
      </c>
      <c r="N20" s="27">
        <v>1</v>
      </c>
      <c r="O20" s="28">
        <v>-6.583722135821668E-2</v>
      </c>
    </row>
    <row r="21" spans="2:15">
      <c r="B21" s="60" t="s">
        <v>40</v>
      </c>
    </row>
    <row r="22" spans="2:15">
      <c r="B22" s="1" t="s">
        <v>58</v>
      </c>
    </row>
    <row r="23" spans="2:15">
      <c r="B23" s="30" t="s">
        <v>59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4" type="noConversion"/>
  <conditionalFormatting sqref="D11:O17">
    <cfRule type="cellIs" dxfId="56" priority="3" operator="equal">
      <formula>0</formula>
    </cfRule>
  </conditionalFormatting>
  <conditionalFormatting sqref="H11:H19 O11:O19">
    <cfRule type="cellIs" dxfId="55" priority="1" operator="lessThan">
      <formula>0</formula>
    </cfRule>
  </conditionalFormatting>
  <conditionalFormatting sqref="J11:J17">
    <cfRule type="cellIs" dxfId="54" priority="7" operator="lessThan">
      <formula>0</formula>
    </cfRule>
  </conditionalFormatting>
  <conditionalFormatting sqref="J19">
    <cfRule type="cellIs" dxfId="53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/>
  </sheetViews>
  <sheetFormatPr defaultColWidth="9.109375" defaultRowHeight="13.8"/>
  <cols>
    <col min="1" max="1" width="1.33203125" style="42" customWidth="1"/>
    <col min="2" max="2" width="15.44140625" style="42" bestFit="1" customWidth="1"/>
    <col min="3" max="3" width="17.88671875" style="42" customWidth="1"/>
    <col min="4" max="9" width="9" style="42" customWidth="1"/>
    <col min="10" max="10" width="9.664062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45785</v>
      </c>
    </row>
    <row r="2" spans="2:15" ht="14.4" customHeight="1">
      <c r="B2" s="110" t="s">
        <v>19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61"/>
    </row>
    <row r="3" spans="2:15" ht="14.4" customHeight="1" thickBot="1">
      <c r="B3" s="111" t="s">
        <v>20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62" t="s">
        <v>33</v>
      </c>
    </row>
    <row r="4" spans="2:15" ht="14.4" customHeight="1">
      <c r="B4" s="100" t="s">
        <v>21</v>
      </c>
      <c r="C4" s="102" t="s">
        <v>1</v>
      </c>
      <c r="D4" s="104" t="s">
        <v>88</v>
      </c>
      <c r="E4" s="105"/>
      <c r="F4" s="105"/>
      <c r="G4" s="105"/>
      <c r="H4" s="106"/>
      <c r="I4" s="109" t="s">
        <v>85</v>
      </c>
      <c r="J4" s="106"/>
      <c r="K4" s="109" t="s">
        <v>90</v>
      </c>
      <c r="L4" s="105"/>
      <c r="M4" s="105"/>
      <c r="N4" s="105"/>
      <c r="O4" s="115"/>
    </row>
    <row r="5" spans="2:15" ht="14.4" customHeight="1" thickBot="1">
      <c r="B5" s="101"/>
      <c r="C5" s="103"/>
      <c r="D5" s="116" t="s">
        <v>89</v>
      </c>
      <c r="E5" s="113"/>
      <c r="F5" s="113"/>
      <c r="G5" s="113"/>
      <c r="H5" s="117"/>
      <c r="I5" s="112" t="s">
        <v>86</v>
      </c>
      <c r="J5" s="117"/>
      <c r="K5" s="112" t="s">
        <v>91</v>
      </c>
      <c r="L5" s="113"/>
      <c r="M5" s="113"/>
      <c r="N5" s="113"/>
      <c r="O5" s="114"/>
    </row>
    <row r="6" spans="2:15" ht="14.4" customHeight="1">
      <c r="B6" s="101"/>
      <c r="C6" s="103"/>
      <c r="D6" s="96">
        <v>2025</v>
      </c>
      <c r="E6" s="97"/>
      <c r="F6" s="96">
        <v>2024</v>
      </c>
      <c r="G6" s="97"/>
      <c r="H6" s="86" t="s">
        <v>22</v>
      </c>
      <c r="I6" s="107">
        <v>2024</v>
      </c>
      <c r="J6" s="107" t="s">
        <v>78</v>
      </c>
      <c r="K6" s="96">
        <v>2025</v>
      </c>
      <c r="L6" s="97"/>
      <c r="M6" s="96">
        <v>2024</v>
      </c>
      <c r="N6" s="97"/>
      <c r="O6" s="86" t="s">
        <v>22</v>
      </c>
    </row>
    <row r="7" spans="2:15" ht="14.4" customHeight="1" thickBot="1">
      <c r="B7" s="88" t="s">
        <v>21</v>
      </c>
      <c r="C7" s="90" t="s">
        <v>24</v>
      </c>
      <c r="D7" s="98"/>
      <c r="E7" s="99"/>
      <c r="F7" s="98"/>
      <c r="G7" s="99"/>
      <c r="H7" s="87"/>
      <c r="I7" s="108"/>
      <c r="J7" s="108"/>
      <c r="K7" s="98"/>
      <c r="L7" s="99"/>
      <c r="M7" s="98"/>
      <c r="N7" s="99"/>
      <c r="O7" s="87"/>
    </row>
    <row r="8" spans="2:15" ht="14.4" customHeight="1">
      <c r="B8" s="88"/>
      <c r="C8" s="90"/>
      <c r="D8" s="6" t="s">
        <v>25</v>
      </c>
      <c r="E8" s="7" t="s">
        <v>2</v>
      </c>
      <c r="F8" s="6" t="s">
        <v>25</v>
      </c>
      <c r="G8" s="7" t="s">
        <v>2</v>
      </c>
      <c r="H8" s="92" t="s">
        <v>26</v>
      </c>
      <c r="I8" s="8" t="s">
        <v>25</v>
      </c>
      <c r="J8" s="94" t="s">
        <v>87</v>
      </c>
      <c r="K8" s="6" t="s">
        <v>25</v>
      </c>
      <c r="L8" s="7" t="s">
        <v>2</v>
      </c>
      <c r="M8" s="6" t="s">
        <v>25</v>
      </c>
      <c r="N8" s="7" t="s">
        <v>2</v>
      </c>
      <c r="O8" s="92" t="s">
        <v>26</v>
      </c>
    </row>
    <row r="9" spans="2:15" ht="14.4" customHeight="1" thickBot="1">
      <c r="B9" s="89"/>
      <c r="C9" s="91"/>
      <c r="D9" s="9" t="s">
        <v>27</v>
      </c>
      <c r="E9" s="10" t="s">
        <v>28</v>
      </c>
      <c r="F9" s="9" t="s">
        <v>27</v>
      </c>
      <c r="G9" s="10" t="s">
        <v>28</v>
      </c>
      <c r="H9" s="93"/>
      <c r="I9" s="11" t="s">
        <v>27</v>
      </c>
      <c r="J9" s="95"/>
      <c r="K9" s="9" t="s">
        <v>27</v>
      </c>
      <c r="L9" s="10" t="s">
        <v>28</v>
      </c>
      <c r="M9" s="9" t="s">
        <v>27</v>
      </c>
      <c r="N9" s="10" t="s">
        <v>28</v>
      </c>
      <c r="O9" s="93"/>
    </row>
    <row r="10" spans="2:15" ht="14.4" customHeight="1" thickBot="1">
      <c r="B10" s="63"/>
      <c r="C10" s="13" t="s">
        <v>12</v>
      </c>
      <c r="D10" s="14">
        <v>142</v>
      </c>
      <c r="E10" s="15">
        <v>0.5748987854251012</v>
      </c>
      <c r="F10" s="14">
        <v>213</v>
      </c>
      <c r="G10" s="15">
        <v>0.68269230769230771</v>
      </c>
      <c r="H10" s="16">
        <v>-0.33333333333333337</v>
      </c>
      <c r="I10" s="14">
        <v>144</v>
      </c>
      <c r="J10" s="16">
        <v>-1.388888888888884E-2</v>
      </c>
      <c r="K10" s="14">
        <v>438</v>
      </c>
      <c r="L10" s="15">
        <v>0.54818523153942433</v>
      </c>
      <c r="M10" s="14">
        <v>674</v>
      </c>
      <c r="N10" s="15">
        <v>0.64190476190476187</v>
      </c>
      <c r="O10" s="16">
        <v>-0.35014836795252224</v>
      </c>
    </row>
    <row r="11" spans="2:15" ht="14.4" customHeight="1" thickBot="1">
      <c r="B11" s="64"/>
      <c r="C11" s="18" t="s">
        <v>9</v>
      </c>
      <c r="D11" s="19">
        <v>32</v>
      </c>
      <c r="E11" s="20">
        <v>0.12955465587044535</v>
      </c>
      <c r="F11" s="19">
        <v>42</v>
      </c>
      <c r="G11" s="20">
        <v>0.13461538461538461</v>
      </c>
      <c r="H11" s="21">
        <v>-0.23809523809523814</v>
      </c>
      <c r="I11" s="19">
        <v>27</v>
      </c>
      <c r="J11" s="21">
        <v>0.18518518518518512</v>
      </c>
      <c r="K11" s="19">
        <v>97</v>
      </c>
      <c r="L11" s="20">
        <v>0.1214017521902378</v>
      </c>
      <c r="M11" s="19">
        <v>141</v>
      </c>
      <c r="N11" s="20">
        <v>0.13428571428571429</v>
      </c>
      <c r="O11" s="21">
        <v>-0.31205673758865249</v>
      </c>
    </row>
    <row r="12" spans="2:15" ht="14.4" customHeight="1" thickBot="1">
      <c r="B12" s="64"/>
      <c r="C12" s="13" t="s">
        <v>4</v>
      </c>
      <c r="D12" s="14">
        <v>32</v>
      </c>
      <c r="E12" s="15">
        <v>0.12955465587044535</v>
      </c>
      <c r="F12" s="14">
        <v>7</v>
      </c>
      <c r="G12" s="15">
        <v>2.2435897435897436E-2</v>
      </c>
      <c r="H12" s="16">
        <v>3.5714285714285712</v>
      </c>
      <c r="I12" s="14">
        <v>22</v>
      </c>
      <c r="J12" s="16">
        <v>0.45454545454545459</v>
      </c>
      <c r="K12" s="14">
        <v>93</v>
      </c>
      <c r="L12" s="15">
        <v>0.11639549436795996</v>
      </c>
      <c r="M12" s="14">
        <v>40</v>
      </c>
      <c r="N12" s="15">
        <v>3.8095238095238099E-2</v>
      </c>
      <c r="O12" s="16">
        <v>1.3250000000000002</v>
      </c>
    </row>
    <row r="13" spans="2:15" ht="14.4" customHeight="1" thickBot="1">
      <c r="B13" s="64"/>
      <c r="C13" s="65" t="s">
        <v>38</v>
      </c>
      <c r="D13" s="19">
        <v>19</v>
      </c>
      <c r="E13" s="20">
        <v>7.6923076923076927E-2</v>
      </c>
      <c r="F13" s="19">
        <v>15</v>
      </c>
      <c r="G13" s="20">
        <v>4.807692307692308E-2</v>
      </c>
      <c r="H13" s="21">
        <v>0.26666666666666661</v>
      </c>
      <c r="I13" s="19">
        <v>15</v>
      </c>
      <c r="J13" s="21">
        <v>0.26666666666666661</v>
      </c>
      <c r="K13" s="19">
        <v>55</v>
      </c>
      <c r="L13" s="20">
        <v>6.8836045056320405E-2</v>
      </c>
      <c r="M13" s="19">
        <v>63</v>
      </c>
      <c r="N13" s="20">
        <v>0.06</v>
      </c>
      <c r="O13" s="21">
        <v>-0.12698412698412698</v>
      </c>
    </row>
    <row r="14" spans="2:15" ht="14.4" customHeight="1" thickBot="1">
      <c r="B14" s="64"/>
      <c r="C14" s="66" t="s">
        <v>3</v>
      </c>
      <c r="D14" s="14">
        <v>4</v>
      </c>
      <c r="E14" s="15">
        <v>1.6194331983805668E-2</v>
      </c>
      <c r="F14" s="14">
        <v>7</v>
      </c>
      <c r="G14" s="15">
        <v>2.2435897435897436E-2</v>
      </c>
      <c r="H14" s="16">
        <v>-0.4285714285714286</v>
      </c>
      <c r="I14" s="14">
        <v>4</v>
      </c>
      <c r="J14" s="16">
        <v>0</v>
      </c>
      <c r="K14" s="14">
        <v>23</v>
      </c>
      <c r="L14" s="15">
        <v>2.8785982478097622E-2</v>
      </c>
      <c r="M14" s="14">
        <v>29</v>
      </c>
      <c r="N14" s="15">
        <v>2.7619047619047619E-2</v>
      </c>
      <c r="O14" s="16">
        <v>-0.2068965517241379</v>
      </c>
    </row>
    <row r="15" spans="2:15" ht="14.4" customHeight="1" thickBot="1">
      <c r="B15" s="64"/>
      <c r="C15" s="67" t="s">
        <v>63</v>
      </c>
      <c r="D15" s="19">
        <v>4</v>
      </c>
      <c r="E15" s="20">
        <v>1.6194331983805668E-2</v>
      </c>
      <c r="F15" s="19">
        <v>4</v>
      </c>
      <c r="G15" s="20">
        <v>1.282051282051282E-2</v>
      </c>
      <c r="H15" s="21">
        <v>0</v>
      </c>
      <c r="I15" s="19">
        <v>4</v>
      </c>
      <c r="J15" s="21">
        <v>0</v>
      </c>
      <c r="K15" s="19">
        <v>18</v>
      </c>
      <c r="L15" s="20">
        <v>2.2528160200250311E-2</v>
      </c>
      <c r="M15" s="19">
        <v>12</v>
      </c>
      <c r="N15" s="20">
        <v>1.1428571428571429E-2</v>
      </c>
      <c r="O15" s="21">
        <v>0.5</v>
      </c>
    </row>
    <row r="16" spans="2:15" ht="14.4" customHeight="1" thickBot="1">
      <c r="B16" s="64"/>
      <c r="C16" s="13" t="s">
        <v>11</v>
      </c>
      <c r="D16" s="14">
        <v>2</v>
      </c>
      <c r="E16" s="15">
        <v>8.0971659919028341E-3</v>
      </c>
      <c r="F16" s="14">
        <v>6</v>
      </c>
      <c r="G16" s="15">
        <v>1.9230769230769232E-2</v>
      </c>
      <c r="H16" s="16">
        <v>-0.66666666666666674</v>
      </c>
      <c r="I16" s="14">
        <v>2</v>
      </c>
      <c r="J16" s="16">
        <v>0</v>
      </c>
      <c r="K16" s="14">
        <v>14</v>
      </c>
      <c r="L16" s="15">
        <v>1.7521902377972465E-2</v>
      </c>
      <c r="M16" s="14">
        <v>33</v>
      </c>
      <c r="N16" s="15">
        <v>3.1428571428571431E-2</v>
      </c>
      <c r="O16" s="16">
        <v>-0.57575757575757569</v>
      </c>
    </row>
    <row r="17" spans="2:15" ht="14.4" customHeight="1" thickBot="1">
      <c r="B17" s="68"/>
      <c r="C17" s="67" t="s">
        <v>29</v>
      </c>
      <c r="D17" s="19">
        <v>12</v>
      </c>
      <c r="E17" s="20">
        <v>4.8582995951417005E-2</v>
      </c>
      <c r="F17" s="19">
        <v>18</v>
      </c>
      <c r="G17" s="20">
        <v>5.7692307692307696E-2</v>
      </c>
      <c r="H17" s="21">
        <v>-0.33333333333333337</v>
      </c>
      <c r="I17" s="19">
        <v>21</v>
      </c>
      <c r="J17" s="21">
        <v>8.8607594936708861E-2</v>
      </c>
      <c r="K17" s="19">
        <v>61</v>
      </c>
      <c r="L17" s="20">
        <v>7.634543178973717E-2</v>
      </c>
      <c r="M17" s="19">
        <v>58</v>
      </c>
      <c r="N17" s="20">
        <v>5.5238095238095239E-2</v>
      </c>
      <c r="O17" s="21">
        <v>5.1724137931034475E-2</v>
      </c>
    </row>
    <row r="18" spans="2:15" ht="14.4" customHeight="1" thickBot="1">
      <c r="B18" s="22" t="s">
        <v>5</v>
      </c>
      <c r="C18" s="22" t="s">
        <v>30</v>
      </c>
      <c r="D18" s="23">
        <v>247</v>
      </c>
      <c r="E18" s="24">
        <v>1.0000000000000002</v>
      </c>
      <c r="F18" s="23">
        <v>312</v>
      </c>
      <c r="G18" s="24">
        <v>0.99999999999999989</v>
      </c>
      <c r="H18" s="25">
        <v>-0.20833333333333337</v>
      </c>
      <c r="I18" s="23">
        <v>237</v>
      </c>
      <c r="J18" s="24">
        <v>4.2194092827004148E-2</v>
      </c>
      <c r="K18" s="23">
        <v>799</v>
      </c>
      <c r="L18" s="24">
        <v>1.0000000000000004</v>
      </c>
      <c r="M18" s="23">
        <v>1050</v>
      </c>
      <c r="N18" s="24">
        <v>0.99999999999999978</v>
      </c>
      <c r="O18" s="25">
        <v>-0.23904761904761906</v>
      </c>
    </row>
    <row r="19" spans="2:15" ht="14.4" customHeight="1" thickBot="1">
      <c r="B19" s="63"/>
      <c r="C19" s="13" t="s">
        <v>10</v>
      </c>
      <c r="D19" s="14">
        <v>601</v>
      </c>
      <c r="E19" s="15">
        <v>0.24712171052631579</v>
      </c>
      <c r="F19" s="14">
        <v>594</v>
      </c>
      <c r="G19" s="15">
        <v>0.28272251308900526</v>
      </c>
      <c r="H19" s="16">
        <v>1.1784511784511675E-2</v>
      </c>
      <c r="I19" s="14">
        <v>576</v>
      </c>
      <c r="J19" s="16">
        <v>4.3402777777777679E-2</v>
      </c>
      <c r="K19" s="14">
        <v>2051</v>
      </c>
      <c r="L19" s="15">
        <v>0.25015245761678251</v>
      </c>
      <c r="M19" s="14">
        <v>2249</v>
      </c>
      <c r="N19" s="15">
        <v>0.26202959338226728</v>
      </c>
      <c r="O19" s="16">
        <v>-8.8039128501556263E-2</v>
      </c>
    </row>
    <row r="20" spans="2:15" ht="14.4" customHeight="1" thickBot="1">
      <c r="B20" s="64"/>
      <c r="C20" s="18" t="s">
        <v>8</v>
      </c>
      <c r="D20" s="19">
        <v>520</v>
      </c>
      <c r="E20" s="20">
        <v>0.21381578947368421</v>
      </c>
      <c r="F20" s="19">
        <v>388</v>
      </c>
      <c r="G20" s="20">
        <v>0.18467396477867681</v>
      </c>
      <c r="H20" s="21">
        <v>0.34020618556701021</v>
      </c>
      <c r="I20" s="19">
        <v>588</v>
      </c>
      <c r="J20" s="21">
        <v>-0.11564625850340138</v>
      </c>
      <c r="K20" s="19">
        <v>1965</v>
      </c>
      <c r="L20" s="20">
        <v>0.23966337358214415</v>
      </c>
      <c r="M20" s="19">
        <v>1582</v>
      </c>
      <c r="N20" s="20">
        <v>0.18431783758592565</v>
      </c>
      <c r="O20" s="21">
        <v>0.24209860935524663</v>
      </c>
    </row>
    <row r="21" spans="2:15" ht="14.4" customHeight="1" thickBot="1">
      <c r="B21" s="64"/>
      <c r="C21" s="13" t="s">
        <v>3</v>
      </c>
      <c r="D21" s="14">
        <v>410</v>
      </c>
      <c r="E21" s="15">
        <v>0.16858552631578946</v>
      </c>
      <c r="F21" s="14">
        <v>224</v>
      </c>
      <c r="G21" s="15">
        <v>0.10661589719181343</v>
      </c>
      <c r="H21" s="16">
        <v>0.83035714285714279</v>
      </c>
      <c r="I21" s="14">
        <v>329</v>
      </c>
      <c r="J21" s="16">
        <v>0.24620060790273546</v>
      </c>
      <c r="K21" s="14">
        <v>1258</v>
      </c>
      <c r="L21" s="15">
        <v>0.15343334552994267</v>
      </c>
      <c r="M21" s="14">
        <v>1065</v>
      </c>
      <c r="N21" s="15">
        <v>0.12408248864033555</v>
      </c>
      <c r="O21" s="16">
        <v>0.18122065727699521</v>
      </c>
    </row>
    <row r="22" spans="2:15" ht="14.4" customHeight="1" thickBot="1">
      <c r="B22" s="64"/>
      <c r="C22" s="65" t="s">
        <v>4</v>
      </c>
      <c r="D22" s="19">
        <v>318</v>
      </c>
      <c r="E22" s="20">
        <v>0.13075657894736842</v>
      </c>
      <c r="F22" s="19">
        <v>338</v>
      </c>
      <c r="G22" s="20">
        <v>0.16087577344121848</v>
      </c>
      <c r="H22" s="21">
        <v>-5.9171597633136064E-2</v>
      </c>
      <c r="I22" s="19">
        <v>350</v>
      </c>
      <c r="J22" s="21">
        <v>-9.1428571428571415E-2</v>
      </c>
      <c r="K22" s="19">
        <v>1036</v>
      </c>
      <c r="L22" s="20">
        <v>0.12635687278936455</v>
      </c>
      <c r="M22" s="19">
        <v>1421</v>
      </c>
      <c r="N22" s="20">
        <v>0.16555982756611906</v>
      </c>
      <c r="O22" s="21">
        <v>-0.27093596059113301</v>
      </c>
    </row>
    <row r="23" spans="2:15" ht="14.4" customHeight="1" thickBot="1">
      <c r="B23" s="64"/>
      <c r="C23" s="66" t="s">
        <v>9</v>
      </c>
      <c r="D23" s="14">
        <v>338</v>
      </c>
      <c r="E23" s="15">
        <v>0.13898026315789475</v>
      </c>
      <c r="F23" s="14">
        <v>400</v>
      </c>
      <c r="G23" s="15">
        <v>0.19038553069966682</v>
      </c>
      <c r="H23" s="16">
        <v>-0.15500000000000003</v>
      </c>
      <c r="I23" s="14">
        <v>278</v>
      </c>
      <c r="J23" s="16">
        <v>0.21582733812949639</v>
      </c>
      <c r="K23" s="14">
        <v>1005</v>
      </c>
      <c r="L23" s="15">
        <v>0.1225759238931577</v>
      </c>
      <c r="M23" s="14">
        <v>1487</v>
      </c>
      <c r="N23" s="15">
        <v>0.17324944658044972</v>
      </c>
      <c r="O23" s="16">
        <v>-0.32414256893073301</v>
      </c>
    </row>
    <row r="24" spans="2:15" ht="14.4" customHeight="1" thickBot="1">
      <c r="B24" s="64"/>
      <c r="C24" s="67" t="s">
        <v>11</v>
      </c>
      <c r="D24" s="19">
        <v>196</v>
      </c>
      <c r="E24" s="20">
        <v>8.0592105263157895E-2</v>
      </c>
      <c r="F24" s="19">
        <v>88</v>
      </c>
      <c r="G24" s="20">
        <v>4.1884816753926704E-2</v>
      </c>
      <c r="H24" s="21">
        <v>1.2272727272727271</v>
      </c>
      <c r="I24" s="19">
        <v>129</v>
      </c>
      <c r="J24" s="21">
        <v>0.51937984496124034</v>
      </c>
      <c r="K24" s="19">
        <v>584</v>
      </c>
      <c r="L24" s="20">
        <v>7.1228198560800093E-2</v>
      </c>
      <c r="M24" s="19">
        <v>392</v>
      </c>
      <c r="N24" s="20">
        <v>4.5671676569963883E-2</v>
      </c>
      <c r="O24" s="21">
        <v>0.48979591836734704</v>
      </c>
    </row>
    <row r="25" spans="2:15" ht="14.4" customHeight="1" thickBot="1">
      <c r="B25" s="64"/>
      <c r="C25" s="13" t="s">
        <v>12</v>
      </c>
      <c r="D25" s="14">
        <v>34</v>
      </c>
      <c r="E25" s="15">
        <v>1.3980263157894737E-2</v>
      </c>
      <c r="F25" s="14">
        <v>46</v>
      </c>
      <c r="G25" s="15">
        <v>2.1894336030461686E-2</v>
      </c>
      <c r="H25" s="16">
        <v>-0.26086956521739135</v>
      </c>
      <c r="I25" s="14">
        <v>48</v>
      </c>
      <c r="J25" s="16">
        <v>-0.29166666666666663</v>
      </c>
      <c r="K25" s="14">
        <v>182</v>
      </c>
      <c r="L25" s="15">
        <v>2.2197829003537017E-2</v>
      </c>
      <c r="M25" s="14">
        <v>278</v>
      </c>
      <c r="N25" s="15">
        <v>3.2389607363392754E-2</v>
      </c>
      <c r="O25" s="16">
        <v>-0.34532374100719421</v>
      </c>
    </row>
    <row r="26" spans="2:15" ht="14.4" customHeight="1" thickBot="1">
      <c r="B26" s="64"/>
      <c r="C26" s="67" t="s">
        <v>56</v>
      </c>
      <c r="D26" s="19">
        <v>14</v>
      </c>
      <c r="E26" s="20">
        <v>5.7565789473684207E-3</v>
      </c>
      <c r="F26" s="19">
        <v>15</v>
      </c>
      <c r="G26" s="20">
        <v>7.139457401237506E-3</v>
      </c>
      <c r="H26" s="21">
        <v>-6.6666666666666652E-2</v>
      </c>
      <c r="I26" s="19">
        <v>31</v>
      </c>
      <c r="J26" s="21">
        <v>-0.54838709677419351</v>
      </c>
      <c r="K26" s="19">
        <v>110</v>
      </c>
      <c r="L26" s="20">
        <v>1.3416270276863032E-2</v>
      </c>
      <c r="M26" s="19">
        <v>93</v>
      </c>
      <c r="N26" s="20">
        <v>1.083537224746592E-2</v>
      </c>
      <c r="O26" s="21">
        <v>0.18279569892473124</v>
      </c>
    </row>
    <row r="27" spans="2:15" ht="14.4" customHeight="1" thickBot="1">
      <c r="B27" s="68"/>
      <c r="C27" s="13" t="s">
        <v>29</v>
      </c>
      <c r="D27" s="14">
        <v>1</v>
      </c>
      <c r="E27" s="15">
        <v>4.1118421052631577E-4</v>
      </c>
      <c r="F27" s="14">
        <v>8</v>
      </c>
      <c r="G27" s="15">
        <v>3.8077106139933364E-3</v>
      </c>
      <c r="H27" s="16">
        <v>-0.875</v>
      </c>
      <c r="I27" s="14">
        <v>3</v>
      </c>
      <c r="J27" s="16">
        <v>-0.66666666666666674</v>
      </c>
      <c r="K27" s="14">
        <v>8</v>
      </c>
      <c r="L27" s="15">
        <v>9.7572874740822053E-4</v>
      </c>
      <c r="M27" s="14">
        <v>16</v>
      </c>
      <c r="N27" s="15">
        <v>1.8641500640801585E-3</v>
      </c>
      <c r="O27" s="16">
        <v>-0.5</v>
      </c>
    </row>
    <row r="28" spans="2:15" ht="14.4" customHeight="1" thickBot="1">
      <c r="B28" s="22" t="s">
        <v>6</v>
      </c>
      <c r="C28" s="22" t="s">
        <v>30</v>
      </c>
      <c r="D28" s="23">
        <v>2432</v>
      </c>
      <c r="E28" s="24">
        <v>1</v>
      </c>
      <c r="F28" s="23">
        <v>2101</v>
      </c>
      <c r="G28" s="24">
        <v>1.0000000000000002</v>
      </c>
      <c r="H28" s="25">
        <v>0.15754402665397427</v>
      </c>
      <c r="I28" s="23">
        <v>2332</v>
      </c>
      <c r="J28" s="24">
        <v>4.2881646655231531E-2</v>
      </c>
      <c r="K28" s="23">
        <v>8199</v>
      </c>
      <c r="L28" s="24">
        <v>1</v>
      </c>
      <c r="M28" s="23">
        <v>8583</v>
      </c>
      <c r="N28" s="24">
        <v>0.99999999999999989</v>
      </c>
      <c r="O28" s="25">
        <v>-4.4739601537923779E-2</v>
      </c>
    </row>
    <row r="29" spans="2:15" ht="14.4" customHeight="1" thickBot="1">
      <c r="B29" s="22" t="s">
        <v>45</v>
      </c>
      <c r="C29" s="22" t="s">
        <v>30</v>
      </c>
      <c r="D29" s="23">
        <v>4</v>
      </c>
      <c r="E29" s="24">
        <v>1</v>
      </c>
      <c r="F29" s="23">
        <v>2</v>
      </c>
      <c r="G29" s="24">
        <v>1</v>
      </c>
      <c r="H29" s="25">
        <v>1</v>
      </c>
      <c r="I29" s="23">
        <v>1</v>
      </c>
      <c r="J29" s="24">
        <v>3</v>
      </c>
      <c r="K29" s="23">
        <v>5</v>
      </c>
      <c r="L29" s="24">
        <v>1</v>
      </c>
      <c r="M29" s="23">
        <v>7</v>
      </c>
      <c r="N29" s="24">
        <v>0.99999999999999989</v>
      </c>
      <c r="O29" s="25">
        <v>-0.2857142857142857</v>
      </c>
    </row>
    <row r="30" spans="2:15" ht="14.4" customHeight="1" thickBot="1">
      <c r="B30" s="82"/>
      <c r="C30" s="83" t="s">
        <v>30</v>
      </c>
      <c r="D30" s="26">
        <v>2686</v>
      </c>
      <c r="E30" s="27">
        <v>1</v>
      </c>
      <c r="F30" s="26">
        <v>2418</v>
      </c>
      <c r="G30" s="27">
        <v>1</v>
      </c>
      <c r="H30" s="28">
        <v>0.11083540115798174</v>
      </c>
      <c r="I30" s="26">
        <v>2573</v>
      </c>
      <c r="J30" s="28">
        <v>4.3917605907501045E-2</v>
      </c>
      <c r="K30" s="26">
        <v>9010</v>
      </c>
      <c r="L30" s="27">
        <v>1</v>
      </c>
      <c r="M30" s="26">
        <v>9645</v>
      </c>
      <c r="N30" s="27">
        <v>1</v>
      </c>
      <c r="O30" s="28">
        <v>-6.583722135821668E-2</v>
      </c>
    </row>
    <row r="31" spans="2:15" ht="14.4" customHeight="1">
      <c r="B31" s="1" t="s">
        <v>58</v>
      </c>
      <c r="C31" s="29"/>
      <c r="D31" s="1"/>
      <c r="E31" s="1"/>
      <c r="F31" s="1"/>
      <c r="G31" s="1"/>
    </row>
    <row r="32" spans="2:15">
      <c r="B32" s="30" t="s">
        <v>59</v>
      </c>
      <c r="C32" s="1"/>
      <c r="D32" s="1"/>
      <c r="E32" s="1"/>
      <c r="F32" s="1"/>
      <c r="G32" s="1"/>
    </row>
    <row r="34" spans="2:15">
      <c r="B34" s="110" t="s">
        <v>36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61"/>
    </row>
    <row r="35" spans="2:15" ht="14.4" thickBot="1">
      <c r="B35" s="111" t="s">
        <v>37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62" t="s">
        <v>33</v>
      </c>
    </row>
    <row r="36" spans="2:15">
      <c r="B36" s="100" t="s">
        <v>21</v>
      </c>
      <c r="C36" s="102" t="s">
        <v>1</v>
      </c>
      <c r="D36" s="104" t="s">
        <v>88</v>
      </c>
      <c r="E36" s="105"/>
      <c r="F36" s="105"/>
      <c r="G36" s="105"/>
      <c r="H36" s="106"/>
      <c r="I36" s="109" t="s">
        <v>85</v>
      </c>
      <c r="J36" s="106"/>
      <c r="K36" s="109" t="s">
        <v>90</v>
      </c>
      <c r="L36" s="105"/>
      <c r="M36" s="105"/>
      <c r="N36" s="105"/>
      <c r="O36" s="115"/>
    </row>
    <row r="37" spans="2:15" ht="14.4" thickBot="1">
      <c r="B37" s="101"/>
      <c r="C37" s="103"/>
      <c r="D37" s="116" t="s">
        <v>89</v>
      </c>
      <c r="E37" s="113"/>
      <c r="F37" s="113"/>
      <c r="G37" s="113"/>
      <c r="H37" s="117"/>
      <c r="I37" s="112" t="s">
        <v>86</v>
      </c>
      <c r="J37" s="117"/>
      <c r="K37" s="112" t="s">
        <v>91</v>
      </c>
      <c r="L37" s="113"/>
      <c r="M37" s="113"/>
      <c r="N37" s="113"/>
      <c r="O37" s="114"/>
    </row>
    <row r="38" spans="2:15" ht="13.8" customHeight="1">
      <c r="B38" s="101"/>
      <c r="C38" s="103"/>
      <c r="D38" s="96">
        <v>2025</v>
      </c>
      <c r="E38" s="97"/>
      <c r="F38" s="96">
        <v>2024</v>
      </c>
      <c r="G38" s="97"/>
      <c r="H38" s="86" t="s">
        <v>22</v>
      </c>
      <c r="I38" s="107">
        <v>2024</v>
      </c>
      <c r="J38" s="107" t="s">
        <v>78</v>
      </c>
      <c r="K38" s="96">
        <v>2025</v>
      </c>
      <c r="L38" s="97"/>
      <c r="M38" s="96">
        <v>2024</v>
      </c>
      <c r="N38" s="97"/>
      <c r="O38" s="86" t="s">
        <v>22</v>
      </c>
    </row>
    <row r="39" spans="2:15" ht="14.4" thickBot="1">
      <c r="B39" s="88" t="s">
        <v>21</v>
      </c>
      <c r="C39" s="90" t="s">
        <v>24</v>
      </c>
      <c r="D39" s="98"/>
      <c r="E39" s="99"/>
      <c r="F39" s="98"/>
      <c r="G39" s="99"/>
      <c r="H39" s="87"/>
      <c r="I39" s="108"/>
      <c r="J39" s="108"/>
      <c r="K39" s="98"/>
      <c r="L39" s="99"/>
      <c r="M39" s="98"/>
      <c r="N39" s="99"/>
      <c r="O39" s="87"/>
    </row>
    <row r="40" spans="2:15" ht="13.8" customHeight="1">
      <c r="B40" s="88"/>
      <c r="C40" s="90"/>
      <c r="D40" s="6" t="s">
        <v>25</v>
      </c>
      <c r="E40" s="7" t="s">
        <v>2</v>
      </c>
      <c r="F40" s="6" t="s">
        <v>25</v>
      </c>
      <c r="G40" s="7" t="s">
        <v>2</v>
      </c>
      <c r="H40" s="92" t="s">
        <v>26</v>
      </c>
      <c r="I40" s="8" t="s">
        <v>25</v>
      </c>
      <c r="J40" s="94" t="s">
        <v>87</v>
      </c>
      <c r="K40" s="6" t="s">
        <v>25</v>
      </c>
      <c r="L40" s="7" t="s">
        <v>2</v>
      </c>
      <c r="M40" s="6" t="s">
        <v>25</v>
      </c>
      <c r="N40" s="7" t="s">
        <v>2</v>
      </c>
      <c r="O40" s="92" t="s">
        <v>26</v>
      </c>
    </row>
    <row r="41" spans="2:15" ht="27" thickBot="1">
      <c r="B41" s="89"/>
      <c r="C41" s="91"/>
      <c r="D41" s="9" t="s">
        <v>27</v>
      </c>
      <c r="E41" s="10" t="s">
        <v>28</v>
      </c>
      <c r="F41" s="9" t="s">
        <v>27</v>
      </c>
      <c r="G41" s="10" t="s">
        <v>28</v>
      </c>
      <c r="H41" s="93"/>
      <c r="I41" s="11" t="s">
        <v>27</v>
      </c>
      <c r="J41" s="95"/>
      <c r="K41" s="9" t="s">
        <v>27</v>
      </c>
      <c r="L41" s="10" t="s">
        <v>28</v>
      </c>
      <c r="M41" s="9" t="s">
        <v>27</v>
      </c>
      <c r="N41" s="10" t="s">
        <v>28</v>
      </c>
      <c r="O41" s="93"/>
    </row>
    <row r="42" spans="2:15" ht="14.4" thickBot="1">
      <c r="B42" s="69"/>
      <c r="C42" s="13" t="s">
        <v>4</v>
      </c>
      <c r="D42" s="14"/>
      <c r="E42" s="15"/>
      <c r="F42" s="14"/>
      <c r="G42" s="15"/>
      <c r="H42" s="16"/>
      <c r="I42" s="14"/>
      <c r="J42" s="16"/>
      <c r="K42" s="14"/>
      <c r="L42" s="15"/>
      <c r="M42" s="14">
        <v>1</v>
      </c>
      <c r="N42" s="15">
        <v>1</v>
      </c>
      <c r="O42" s="16"/>
    </row>
    <row r="43" spans="2:15" ht="14.4" thickBot="1">
      <c r="B43" s="22" t="s">
        <v>5</v>
      </c>
      <c r="C43" s="22">
        <v>0</v>
      </c>
      <c r="D43" s="23">
        <v>0</v>
      </c>
      <c r="E43" s="24">
        <v>0</v>
      </c>
      <c r="F43" s="23">
        <v>1</v>
      </c>
      <c r="G43" s="24">
        <v>1</v>
      </c>
      <c r="H43" s="25">
        <v>-1</v>
      </c>
      <c r="I43" s="23">
        <v>0</v>
      </c>
      <c r="J43" s="24">
        <v>0</v>
      </c>
      <c r="K43" s="23">
        <v>0</v>
      </c>
      <c r="L43" s="24">
        <v>0</v>
      </c>
      <c r="M43" s="23">
        <v>1</v>
      </c>
      <c r="N43" s="24">
        <v>1</v>
      </c>
      <c r="O43" s="25">
        <v>-1</v>
      </c>
    </row>
    <row r="44" spans="2:15" ht="14.4" thickBot="1">
      <c r="B44" s="63"/>
      <c r="C44" s="13" t="s">
        <v>10</v>
      </c>
      <c r="D44" s="14">
        <v>496</v>
      </c>
      <c r="E44" s="15">
        <v>0.25164890918315574</v>
      </c>
      <c r="F44" s="14">
        <v>492</v>
      </c>
      <c r="G44" s="15">
        <v>0.29095209934949734</v>
      </c>
      <c r="H44" s="16">
        <v>8.1300813008129413E-3</v>
      </c>
      <c r="I44" s="14">
        <v>472</v>
      </c>
      <c r="J44" s="16">
        <v>5.0847457627118731E-2</v>
      </c>
      <c r="K44" s="14">
        <v>1680</v>
      </c>
      <c r="L44" s="15">
        <v>0.25419881979119385</v>
      </c>
      <c r="M44" s="14">
        <v>1911</v>
      </c>
      <c r="N44" s="15">
        <v>0.27198975234842016</v>
      </c>
      <c r="O44" s="16">
        <v>-0.12087912087912089</v>
      </c>
    </row>
    <row r="45" spans="2:15" ht="14.4" thickBot="1">
      <c r="B45" s="64"/>
      <c r="C45" s="18" t="s">
        <v>8</v>
      </c>
      <c r="D45" s="19">
        <v>404</v>
      </c>
      <c r="E45" s="20">
        <v>0.20497209538305428</v>
      </c>
      <c r="F45" s="19">
        <v>316</v>
      </c>
      <c r="G45" s="20">
        <v>0.18687167356593731</v>
      </c>
      <c r="H45" s="21">
        <v>0.27848101265822778</v>
      </c>
      <c r="I45" s="19">
        <v>518</v>
      </c>
      <c r="J45" s="21">
        <v>-0.22007722007722008</v>
      </c>
      <c r="K45" s="19">
        <v>1672</v>
      </c>
      <c r="L45" s="20">
        <v>0.25298834922075958</v>
      </c>
      <c r="M45" s="19">
        <v>1288</v>
      </c>
      <c r="N45" s="20">
        <v>0.18331910048391689</v>
      </c>
      <c r="O45" s="21">
        <v>0.29813664596273282</v>
      </c>
    </row>
    <row r="46" spans="2:15" ht="14.4" thickBot="1">
      <c r="B46" s="64"/>
      <c r="C46" s="13" t="s">
        <v>3</v>
      </c>
      <c r="D46" s="14">
        <v>380</v>
      </c>
      <c r="E46" s="15">
        <v>0.19279553526128868</v>
      </c>
      <c r="F46" s="14">
        <v>187</v>
      </c>
      <c r="G46" s="15">
        <v>0.11058545239503252</v>
      </c>
      <c r="H46" s="16">
        <v>1.0320855614973263</v>
      </c>
      <c r="I46" s="14">
        <v>272</v>
      </c>
      <c r="J46" s="16">
        <v>0.39705882352941169</v>
      </c>
      <c r="K46" s="14">
        <v>1105</v>
      </c>
      <c r="L46" s="15">
        <v>0.16719624754123166</v>
      </c>
      <c r="M46" s="14">
        <v>930</v>
      </c>
      <c r="N46" s="15">
        <v>0.13236549957301452</v>
      </c>
      <c r="O46" s="16">
        <v>0.18817204301075274</v>
      </c>
    </row>
    <row r="47" spans="2:15" ht="14.4" thickBot="1">
      <c r="B47" s="64"/>
      <c r="C47" s="65" t="s">
        <v>9</v>
      </c>
      <c r="D47" s="19">
        <v>263</v>
      </c>
      <c r="E47" s="20">
        <v>0.13343480466768137</v>
      </c>
      <c r="F47" s="19">
        <v>297</v>
      </c>
      <c r="G47" s="20">
        <v>0.17563571850975754</v>
      </c>
      <c r="H47" s="21">
        <v>-0.11447811447811451</v>
      </c>
      <c r="I47" s="19">
        <v>195</v>
      </c>
      <c r="J47" s="21">
        <v>0.34871794871794881</v>
      </c>
      <c r="K47" s="19">
        <v>731</v>
      </c>
      <c r="L47" s="20">
        <v>0.11060674837343017</v>
      </c>
      <c r="M47" s="19">
        <v>1134</v>
      </c>
      <c r="N47" s="20">
        <v>0.16140051238257899</v>
      </c>
      <c r="O47" s="21">
        <v>-0.35537918871252205</v>
      </c>
    </row>
    <row r="48" spans="2:15" ht="14.4" thickBot="1">
      <c r="B48" s="64"/>
      <c r="C48" s="66" t="s">
        <v>4</v>
      </c>
      <c r="D48" s="14">
        <v>234</v>
      </c>
      <c r="E48" s="15">
        <v>0.11872146118721461</v>
      </c>
      <c r="F48" s="14">
        <v>279</v>
      </c>
      <c r="G48" s="15">
        <v>0.16499112950916617</v>
      </c>
      <c r="H48" s="16">
        <v>-0.16129032258064513</v>
      </c>
      <c r="I48" s="14">
        <v>247</v>
      </c>
      <c r="J48" s="16">
        <v>-5.2631578947368474E-2</v>
      </c>
      <c r="K48" s="14">
        <v>725</v>
      </c>
      <c r="L48" s="15">
        <v>0.10969889544560447</v>
      </c>
      <c r="M48" s="14">
        <v>1149</v>
      </c>
      <c r="N48" s="15">
        <v>0.16353543979504698</v>
      </c>
      <c r="O48" s="16">
        <v>-0.36901653611836382</v>
      </c>
    </row>
    <row r="49" spans="2:15" ht="14.4" thickBot="1">
      <c r="B49" s="64"/>
      <c r="C49" s="67" t="s">
        <v>11</v>
      </c>
      <c r="D49" s="19">
        <v>156</v>
      </c>
      <c r="E49" s="20">
        <v>7.9147640791476404E-2</v>
      </c>
      <c r="F49" s="19">
        <v>72</v>
      </c>
      <c r="G49" s="20">
        <v>4.2578356002365467E-2</v>
      </c>
      <c r="H49" s="21">
        <v>1.1666666666666665</v>
      </c>
      <c r="I49" s="19">
        <v>92</v>
      </c>
      <c r="J49" s="21">
        <v>0.69565217391304346</v>
      </c>
      <c r="K49" s="19">
        <v>465</v>
      </c>
      <c r="L49" s="20">
        <v>7.0358601906491153E-2</v>
      </c>
      <c r="M49" s="19">
        <v>297</v>
      </c>
      <c r="N49" s="20">
        <v>4.2271562766865924E-2</v>
      </c>
      <c r="O49" s="21">
        <v>0.56565656565656575</v>
      </c>
    </row>
    <row r="50" spans="2:15" ht="14.4" thickBot="1">
      <c r="B50" s="64"/>
      <c r="C50" s="13" t="s">
        <v>12</v>
      </c>
      <c r="D50" s="14">
        <v>22</v>
      </c>
      <c r="E50" s="15">
        <v>1.1161846778285134E-2</v>
      </c>
      <c r="F50" s="14">
        <v>33</v>
      </c>
      <c r="G50" s="15">
        <v>1.9515079834417505E-2</v>
      </c>
      <c r="H50" s="16">
        <v>-0.33333333333333337</v>
      </c>
      <c r="I50" s="14">
        <v>35</v>
      </c>
      <c r="J50" s="16">
        <v>-0.37142857142857144</v>
      </c>
      <c r="K50" s="14">
        <v>118</v>
      </c>
      <c r="L50" s="15">
        <v>1.7854440913905281E-2</v>
      </c>
      <c r="M50" s="14">
        <v>222</v>
      </c>
      <c r="N50" s="15">
        <v>3.1596925704526047E-2</v>
      </c>
      <c r="O50" s="16">
        <v>-0.46846846846846846</v>
      </c>
    </row>
    <row r="51" spans="2:15" ht="14.4" thickBot="1">
      <c r="B51" s="64"/>
      <c r="C51" s="67" t="s">
        <v>56</v>
      </c>
      <c r="D51" s="19">
        <v>14</v>
      </c>
      <c r="E51" s="20">
        <v>7.102993404363267E-3</v>
      </c>
      <c r="F51" s="19">
        <v>14</v>
      </c>
      <c r="G51" s="20">
        <v>8.27912477823773E-3</v>
      </c>
      <c r="H51" s="21">
        <v>0</v>
      </c>
      <c r="I51" s="19">
        <v>31</v>
      </c>
      <c r="J51" s="21">
        <v>-0.54838709677419351</v>
      </c>
      <c r="K51" s="19">
        <v>108</v>
      </c>
      <c r="L51" s="20">
        <v>1.6341352700862462E-2</v>
      </c>
      <c r="M51" s="19">
        <v>91</v>
      </c>
      <c r="N51" s="20">
        <v>1.2951892968972388E-2</v>
      </c>
      <c r="O51" s="21">
        <v>0.18681318681318682</v>
      </c>
    </row>
    <row r="52" spans="2:15" ht="14.4" thickBot="1">
      <c r="B52" s="68"/>
      <c r="C52" s="13" t="s">
        <v>29</v>
      </c>
      <c r="D52" s="14">
        <v>0</v>
      </c>
      <c r="E52" s="15">
        <v>0</v>
      </c>
      <c r="F52" s="14">
        <v>0</v>
      </c>
      <c r="G52" s="15">
        <v>0</v>
      </c>
      <c r="H52" s="16"/>
      <c r="I52" s="14">
        <v>0</v>
      </c>
      <c r="J52" s="16"/>
      <c r="K52" s="14">
        <v>0</v>
      </c>
      <c r="L52" s="15">
        <v>0</v>
      </c>
      <c r="M52" s="14">
        <v>0</v>
      </c>
      <c r="N52" s="15">
        <v>0</v>
      </c>
      <c r="O52" s="16"/>
    </row>
    <row r="53" spans="2:15" ht="14.4" thickBot="1">
      <c r="B53" s="22" t="s">
        <v>6</v>
      </c>
      <c r="C53" s="22" t="s">
        <v>30</v>
      </c>
      <c r="D53" s="23">
        <v>1969</v>
      </c>
      <c r="E53" s="24">
        <v>0.99898528665651953</v>
      </c>
      <c r="F53" s="23">
        <v>1690</v>
      </c>
      <c r="G53" s="24">
        <v>0.9994086339444116</v>
      </c>
      <c r="H53" s="25">
        <v>0.16508875739644968</v>
      </c>
      <c r="I53" s="23">
        <v>1862</v>
      </c>
      <c r="J53" s="24">
        <v>5.7465091299677695E-2</v>
      </c>
      <c r="K53" s="23">
        <v>6604</v>
      </c>
      <c r="L53" s="24">
        <v>0.99924345589347863</v>
      </c>
      <c r="M53" s="23">
        <v>7022</v>
      </c>
      <c r="N53" s="24">
        <v>0.99943068602334206</v>
      </c>
      <c r="O53" s="25">
        <v>-5.9527200227855293E-2</v>
      </c>
    </row>
    <row r="54" spans="2:15" ht="14.4" thickBot="1">
      <c r="B54" s="22" t="s">
        <v>45</v>
      </c>
      <c r="C54" s="76" t="s">
        <v>30</v>
      </c>
      <c r="D54" s="23">
        <v>2</v>
      </c>
      <c r="E54" s="24">
        <v>1</v>
      </c>
      <c r="F54" s="23">
        <v>1</v>
      </c>
      <c r="G54" s="24">
        <v>1</v>
      </c>
      <c r="H54" s="25">
        <v>1</v>
      </c>
      <c r="I54" s="23">
        <v>2</v>
      </c>
      <c r="J54" s="24">
        <v>0</v>
      </c>
      <c r="K54" s="23">
        <v>5</v>
      </c>
      <c r="L54" s="24">
        <v>1</v>
      </c>
      <c r="M54" s="23">
        <v>3</v>
      </c>
      <c r="N54" s="24">
        <v>1</v>
      </c>
      <c r="O54" s="25">
        <v>0.66666666666666674</v>
      </c>
    </row>
    <row r="55" spans="2:15" ht="14.4" thickBot="1">
      <c r="B55" s="118" t="s">
        <v>30</v>
      </c>
      <c r="C55" s="119" t="s">
        <v>30</v>
      </c>
      <c r="D55" s="26">
        <v>1971</v>
      </c>
      <c r="E55" s="27">
        <v>1</v>
      </c>
      <c r="F55" s="26">
        <v>1691</v>
      </c>
      <c r="G55" s="27">
        <v>1</v>
      </c>
      <c r="H55" s="28">
        <v>0.16558249556475468</v>
      </c>
      <c r="I55" s="26">
        <v>1864</v>
      </c>
      <c r="J55" s="28">
        <v>5.7403433476394872E-2</v>
      </c>
      <c r="K55" s="26">
        <v>6609</v>
      </c>
      <c r="L55" s="27">
        <v>1</v>
      </c>
      <c r="M55" s="26">
        <v>7026</v>
      </c>
      <c r="N55" s="27">
        <v>1</v>
      </c>
      <c r="O55" s="28">
        <v>-5.9350982066609714E-2</v>
      </c>
    </row>
    <row r="56" spans="2:15">
      <c r="B56" s="70" t="s">
        <v>40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</row>
    <row r="57" spans="2:15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>
      <c r="B58" s="110" t="s">
        <v>43</v>
      </c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61"/>
    </row>
    <row r="59" spans="2:15" ht="14.4" thickBot="1">
      <c r="B59" s="111" t="s">
        <v>44</v>
      </c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62" t="s">
        <v>33</v>
      </c>
    </row>
    <row r="60" spans="2:15">
      <c r="B60" s="100" t="s">
        <v>21</v>
      </c>
      <c r="C60" s="102" t="s">
        <v>1</v>
      </c>
      <c r="D60" s="104" t="s">
        <v>88</v>
      </c>
      <c r="E60" s="105"/>
      <c r="F60" s="105"/>
      <c r="G60" s="105"/>
      <c r="H60" s="106"/>
      <c r="I60" s="109" t="s">
        <v>85</v>
      </c>
      <c r="J60" s="106"/>
      <c r="K60" s="109" t="s">
        <v>90</v>
      </c>
      <c r="L60" s="105"/>
      <c r="M60" s="105"/>
      <c r="N60" s="105"/>
      <c r="O60" s="115"/>
    </row>
    <row r="61" spans="2:15" ht="14.4" thickBot="1">
      <c r="B61" s="101"/>
      <c r="C61" s="103"/>
      <c r="D61" s="116" t="s">
        <v>89</v>
      </c>
      <c r="E61" s="113"/>
      <c r="F61" s="113"/>
      <c r="G61" s="113"/>
      <c r="H61" s="117"/>
      <c r="I61" s="112" t="s">
        <v>86</v>
      </c>
      <c r="J61" s="117"/>
      <c r="K61" s="112" t="s">
        <v>91</v>
      </c>
      <c r="L61" s="113"/>
      <c r="M61" s="113"/>
      <c r="N61" s="113"/>
      <c r="O61" s="114"/>
    </row>
    <row r="62" spans="2:15" ht="15" customHeight="1">
      <c r="B62" s="101"/>
      <c r="C62" s="103"/>
      <c r="D62" s="96">
        <v>2025</v>
      </c>
      <c r="E62" s="97"/>
      <c r="F62" s="96">
        <v>2024</v>
      </c>
      <c r="G62" s="97"/>
      <c r="H62" s="86" t="s">
        <v>22</v>
      </c>
      <c r="I62" s="107">
        <v>2024</v>
      </c>
      <c r="J62" s="107" t="s">
        <v>78</v>
      </c>
      <c r="K62" s="96">
        <v>2025</v>
      </c>
      <c r="L62" s="97"/>
      <c r="M62" s="96">
        <v>2024</v>
      </c>
      <c r="N62" s="97"/>
      <c r="O62" s="86" t="s">
        <v>22</v>
      </c>
    </row>
    <row r="63" spans="2:15" ht="14.4" customHeight="1" thickBot="1">
      <c r="B63" s="88" t="s">
        <v>21</v>
      </c>
      <c r="C63" s="90" t="s">
        <v>24</v>
      </c>
      <c r="D63" s="98"/>
      <c r="E63" s="99"/>
      <c r="F63" s="98"/>
      <c r="G63" s="99"/>
      <c r="H63" s="87"/>
      <c r="I63" s="108"/>
      <c r="J63" s="108"/>
      <c r="K63" s="98"/>
      <c r="L63" s="99"/>
      <c r="M63" s="98"/>
      <c r="N63" s="99"/>
      <c r="O63" s="87"/>
    </row>
    <row r="64" spans="2:15" ht="15" customHeight="1">
      <c r="B64" s="88"/>
      <c r="C64" s="90"/>
      <c r="D64" s="6" t="s">
        <v>25</v>
      </c>
      <c r="E64" s="7" t="s">
        <v>2</v>
      </c>
      <c r="F64" s="6" t="s">
        <v>25</v>
      </c>
      <c r="G64" s="7" t="s">
        <v>2</v>
      </c>
      <c r="H64" s="92" t="s">
        <v>26</v>
      </c>
      <c r="I64" s="8" t="s">
        <v>25</v>
      </c>
      <c r="J64" s="94" t="s">
        <v>87</v>
      </c>
      <c r="K64" s="6" t="s">
        <v>25</v>
      </c>
      <c r="L64" s="7" t="s">
        <v>2</v>
      </c>
      <c r="M64" s="6" t="s">
        <v>25</v>
      </c>
      <c r="N64" s="7" t="s">
        <v>2</v>
      </c>
      <c r="O64" s="92" t="s">
        <v>26</v>
      </c>
    </row>
    <row r="65" spans="2:15" ht="14.25" customHeight="1" thickBot="1">
      <c r="B65" s="89"/>
      <c r="C65" s="91"/>
      <c r="D65" s="9" t="s">
        <v>27</v>
      </c>
      <c r="E65" s="10" t="s">
        <v>28</v>
      </c>
      <c r="F65" s="9" t="s">
        <v>27</v>
      </c>
      <c r="G65" s="10" t="s">
        <v>28</v>
      </c>
      <c r="H65" s="93"/>
      <c r="I65" s="11" t="s">
        <v>27</v>
      </c>
      <c r="J65" s="95"/>
      <c r="K65" s="9" t="s">
        <v>27</v>
      </c>
      <c r="L65" s="10" t="s">
        <v>28</v>
      </c>
      <c r="M65" s="9" t="s">
        <v>27</v>
      </c>
      <c r="N65" s="10" t="s">
        <v>28</v>
      </c>
      <c r="O65" s="93"/>
    </row>
    <row r="66" spans="2:15" ht="14.4" thickBot="1">
      <c r="B66" s="63"/>
      <c r="C66" s="13" t="s">
        <v>12</v>
      </c>
      <c r="D66" s="14">
        <v>142</v>
      </c>
      <c r="E66" s="15">
        <v>0.5748987854251012</v>
      </c>
      <c r="F66" s="14">
        <v>213</v>
      </c>
      <c r="G66" s="15">
        <v>0.68269230769230771</v>
      </c>
      <c r="H66" s="16">
        <v>-0.33333333333333337</v>
      </c>
      <c r="I66" s="14">
        <v>144</v>
      </c>
      <c r="J66" s="16">
        <v>-1.388888888888884E-2</v>
      </c>
      <c r="K66" s="14">
        <v>438</v>
      </c>
      <c r="L66" s="15">
        <v>0.54818523153942433</v>
      </c>
      <c r="M66" s="14">
        <v>674</v>
      </c>
      <c r="N66" s="15">
        <v>0.64251668255481409</v>
      </c>
      <c r="O66" s="16">
        <v>-0.35014836795252224</v>
      </c>
    </row>
    <row r="67" spans="2:15" ht="14.4" thickBot="1">
      <c r="B67" s="64"/>
      <c r="C67" s="18" t="s">
        <v>9</v>
      </c>
      <c r="D67" s="19">
        <v>32</v>
      </c>
      <c r="E67" s="20">
        <v>0.12955465587044535</v>
      </c>
      <c r="F67" s="19">
        <v>42</v>
      </c>
      <c r="G67" s="20">
        <v>0.13461538461538461</v>
      </c>
      <c r="H67" s="21">
        <v>-0.23809523809523814</v>
      </c>
      <c r="I67" s="19">
        <v>27</v>
      </c>
      <c r="J67" s="21">
        <v>0.18518518518518512</v>
      </c>
      <c r="K67" s="19">
        <v>97</v>
      </c>
      <c r="L67" s="20">
        <v>0.1214017521902378</v>
      </c>
      <c r="M67" s="19">
        <v>141</v>
      </c>
      <c r="N67" s="20">
        <v>0.13441372735938989</v>
      </c>
      <c r="O67" s="21">
        <v>-0.31205673758865249</v>
      </c>
    </row>
    <row r="68" spans="2:15" ht="14.4" thickBot="1">
      <c r="B68" s="64"/>
      <c r="C68" s="13" t="s">
        <v>4</v>
      </c>
      <c r="D68" s="14">
        <v>32</v>
      </c>
      <c r="E68" s="15">
        <v>0.12955465587044535</v>
      </c>
      <c r="F68" s="14">
        <v>7</v>
      </c>
      <c r="G68" s="15">
        <v>2.2435897435897436E-2</v>
      </c>
      <c r="H68" s="16">
        <v>3.5714285714285712</v>
      </c>
      <c r="I68" s="14"/>
      <c r="J68" s="16"/>
      <c r="K68" s="14">
        <v>93</v>
      </c>
      <c r="L68" s="15">
        <v>0.11639549436795996</v>
      </c>
      <c r="M68" s="14">
        <v>39</v>
      </c>
      <c r="N68" s="15">
        <v>3.7178265014299335E-2</v>
      </c>
      <c r="O68" s="16">
        <v>1.3846153846153846</v>
      </c>
    </row>
    <row r="69" spans="2:15" ht="14.4" customHeight="1" thickBot="1">
      <c r="B69" s="64"/>
      <c r="C69" s="65" t="s">
        <v>38</v>
      </c>
      <c r="D69" s="19">
        <v>19</v>
      </c>
      <c r="E69" s="20">
        <v>7.6923076923076927E-2</v>
      </c>
      <c r="F69" s="19">
        <v>15</v>
      </c>
      <c r="G69" s="20">
        <v>4.807692307692308E-2</v>
      </c>
      <c r="H69" s="21">
        <v>0.26666666666666661</v>
      </c>
      <c r="I69" s="19"/>
      <c r="J69" s="21"/>
      <c r="K69" s="19">
        <v>55</v>
      </c>
      <c r="L69" s="20">
        <v>6.8836045056320405E-2</v>
      </c>
      <c r="M69" s="19">
        <v>63</v>
      </c>
      <c r="N69" s="20">
        <v>6.0057197330791227E-2</v>
      </c>
      <c r="O69" s="21">
        <v>-0.12698412698412698</v>
      </c>
    </row>
    <row r="70" spans="2:15" ht="14.4" customHeight="1" thickBot="1">
      <c r="B70" s="64"/>
      <c r="C70" s="66" t="s">
        <v>3</v>
      </c>
      <c r="D70" s="14">
        <v>4</v>
      </c>
      <c r="E70" s="15">
        <v>1.6194331983805668E-2</v>
      </c>
      <c r="F70" s="14">
        <v>7</v>
      </c>
      <c r="G70" s="15">
        <v>2.2435897435897436E-2</v>
      </c>
      <c r="H70" s="16">
        <v>-0.4285714285714286</v>
      </c>
      <c r="I70" s="14">
        <v>4</v>
      </c>
      <c r="J70" s="16">
        <v>0</v>
      </c>
      <c r="K70" s="14">
        <v>23</v>
      </c>
      <c r="L70" s="15">
        <v>2.8785982478097622E-2</v>
      </c>
      <c r="M70" s="14">
        <v>29</v>
      </c>
      <c r="N70" s="15">
        <v>2.7645376549094377E-2</v>
      </c>
      <c r="O70" s="16">
        <v>-0.2068965517241379</v>
      </c>
    </row>
    <row r="71" spans="2:15" ht="14.4" customHeight="1" thickBot="1">
      <c r="B71" s="64"/>
      <c r="C71" s="67" t="s">
        <v>63</v>
      </c>
      <c r="D71" s="19">
        <v>4</v>
      </c>
      <c r="E71" s="20">
        <v>1.6194331983805668E-2</v>
      </c>
      <c r="F71" s="19">
        <v>4</v>
      </c>
      <c r="G71" s="20">
        <v>1.282051282051282E-2</v>
      </c>
      <c r="H71" s="21">
        <v>0</v>
      </c>
      <c r="I71" s="19">
        <v>4</v>
      </c>
      <c r="J71" s="21">
        <v>0</v>
      </c>
      <c r="K71" s="19">
        <v>18</v>
      </c>
      <c r="L71" s="20">
        <v>2.2528160200250311E-2</v>
      </c>
      <c r="M71" s="19">
        <v>12</v>
      </c>
      <c r="N71" s="20">
        <v>1.1439466158245948E-2</v>
      </c>
      <c r="O71" s="21">
        <v>0.5</v>
      </c>
    </row>
    <row r="72" spans="2:15" ht="14.4" customHeight="1" thickBot="1">
      <c r="B72" s="64"/>
      <c r="C72" s="13" t="s">
        <v>11</v>
      </c>
      <c r="D72" s="14">
        <v>2</v>
      </c>
      <c r="E72" s="15">
        <v>8.0971659919028341E-3</v>
      </c>
      <c r="F72" s="14">
        <v>6</v>
      </c>
      <c r="G72" s="15">
        <v>1.9230769230769232E-2</v>
      </c>
      <c r="H72" s="16">
        <v>-0.66666666666666674</v>
      </c>
      <c r="I72" s="14">
        <v>2</v>
      </c>
      <c r="J72" s="16">
        <v>0</v>
      </c>
      <c r="K72" s="14">
        <v>14</v>
      </c>
      <c r="L72" s="15">
        <v>1.7521902377972465E-2</v>
      </c>
      <c r="M72" s="14">
        <v>33</v>
      </c>
      <c r="N72" s="15">
        <v>3.1458531935176358E-2</v>
      </c>
      <c r="O72" s="16">
        <v>-0.57575757575757569</v>
      </c>
    </row>
    <row r="73" spans="2:15" ht="14.4" thickBot="1">
      <c r="B73" s="64"/>
      <c r="C73" s="67" t="s">
        <v>29</v>
      </c>
      <c r="D73" s="19">
        <v>12</v>
      </c>
      <c r="E73" s="20">
        <v>4.8582995951416991E-2</v>
      </c>
      <c r="F73" s="19">
        <v>18</v>
      </c>
      <c r="G73" s="20">
        <v>5.7692307692307696E-2</v>
      </c>
      <c r="H73" s="21">
        <v>-0.33333333333333337</v>
      </c>
      <c r="I73" s="19">
        <v>19</v>
      </c>
      <c r="J73" s="21">
        <v>-0.36842105263157898</v>
      </c>
      <c r="K73" s="19">
        <v>61</v>
      </c>
      <c r="L73" s="20">
        <v>7.634543178973717E-2</v>
      </c>
      <c r="M73" s="19">
        <v>58</v>
      </c>
      <c r="N73" s="20">
        <v>5.5290753098188761E-2</v>
      </c>
      <c r="O73" s="21">
        <v>5.1724137931034475E-2</v>
      </c>
    </row>
    <row r="74" spans="2:15" ht="15" customHeight="1" thickBot="1">
      <c r="B74" s="22" t="s">
        <v>5</v>
      </c>
      <c r="C74" s="22" t="s">
        <v>30</v>
      </c>
      <c r="D74" s="23">
        <v>237</v>
      </c>
      <c r="E74" s="24">
        <v>0.99999999999999978</v>
      </c>
      <c r="F74" s="23">
        <v>261</v>
      </c>
      <c r="G74" s="24">
        <v>0.99999999999999989</v>
      </c>
      <c r="H74" s="25">
        <v>-9.1954022988505746E-2</v>
      </c>
      <c r="I74" s="23">
        <v>136</v>
      </c>
      <c r="J74" s="24">
        <v>-1.0009157509157514</v>
      </c>
      <c r="K74" s="23">
        <v>552</v>
      </c>
      <c r="L74" s="24">
        <v>1.0000000000000002</v>
      </c>
      <c r="M74" s="23">
        <v>737</v>
      </c>
      <c r="N74" s="24">
        <v>0.99999999999999978</v>
      </c>
      <c r="O74" s="25">
        <v>-0.25101763907734054</v>
      </c>
    </row>
    <row r="75" spans="2:15" ht="14.4" thickBot="1">
      <c r="B75" s="63"/>
      <c r="C75" s="13" t="s">
        <v>10</v>
      </c>
      <c r="D75" s="14">
        <v>105</v>
      </c>
      <c r="E75" s="15">
        <v>0.22678185745140389</v>
      </c>
      <c r="F75" s="14">
        <v>102</v>
      </c>
      <c r="G75" s="15">
        <v>0.24817518248175183</v>
      </c>
      <c r="H75" s="16">
        <v>2.9411764705882248E-2</v>
      </c>
      <c r="I75" s="14">
        <v>104</v>
      </c>
      <c r="J75" s="16">
        <v>9.6153846153845812E-3</v>
      </c>
      <c r="K75" s="14">
        <v>371</v>
      </c>
      <c r="L75" s="15">
        <v>0.23260188087774294</v>
      </c>
      <c r="M75" s="14">
        <v>338</v>
      </c>
      <c r="N75" s="15">
        <v>0.21652786675208199</v>
      </c>
      <c r="O75" s="16">
        <v>9.76331360946745E-2</v>
      </c>
    </row>
    <row r="76" spans="2:15" ht="15" customHeight="1" thickBot="1">
      <c r="B76" s="64"/>
      <c r="C76" s="18" t="s">
        <v>4</v>
      </c>
      <c r="D76" s="19">
        <v>84</v>
      </c>
      <c r="E76" s="20">
        <v>0.18142548596112312</v>
      </c>
      <c r="F76" s="19">
        <v>59</v>
      </c>
      <c r="G76" s="20">
        <v>0.14355231143552311</v>
      </c>
      <c r="H76" s="21">
        <v>0.42372881355932202</v>
      </c>
      <c r="I76" s="19">
        <v>103</v>
      </c>
      <c r="J76" s="21">
        <v>-0.18446601941747576</v>
      </c>
      <c r="K76" s="19">
        <v>311</v>
      </c>
      <c r="L76" s="20">
        <v>0.19498432601880877</v>
      </c>
      <c r="M76" s="19">
        <v>272</v>
      </c>
      <c r="N76" s="20">
        <v>0.17424727738629084</v>
      </c>
      <c r="O76" s="21">
        <v>0.14338235294117641</v>
      </c>
    </row>
    <row r="77" spans="2:15" ht="14.4" thickBot="1">
      <c r="B77" s="64"/>
      <c r="C77" s="13" t="s">
        <v>8</v>
      </c>
      <c r="D77" s="14">
        <v>116</v>
      </c>
      <c r="E77" s="15">
        <v>0.2505399568034557</v>
      </c>
      <c r="F77" s="14">
        <v>72</v>
      </c>
      <c r="G77" s="15">
        <v>0.17518248175182483</v>
      </c>
      <c r="H77" s="16">
        <v>0.61111111111111116</v>
      </c>
      <c r="I77" s="14">
        <v>70</v>
      </c>
      <c r="J77" s="16">
        <v>0.65714285714285725</v>
      </c>
      <c r="K77" s="14">
        <v>293</v>
      </c>
      <c r="L77" s="15">
        <v>0.18369905956112853</v>
      </c>
      <c r="M77" s="14">
        <v>294</v>
      </c>
      <c r="N77" s="15">
        <v>0.18834080717488788</v>
      </c>
      <c r="O77" s="16">
        <v>-3.4013605442176909E-3</v>
      </c>
    </row>
    <row r="78" spans="2:15" ht="15" customHeight="1" thickBot="1">
      <c r="B78" s="64"/>
      <c r="C78" s="65" t="s">
        <v>9</v>
      </c>
      <c r="D78" s="19">
        <v>75</v>
      </c>
      <c r="E78" s="20">
        <v>0.16198704103671707</v>
      </c>
      <c r="F78" s="19">
        <v>103</v>
      </c>
      <c r="G78" s="20">
        <v>0.25060827250608275</v>
      </c>
      <c r="H78" s="21">
        <v>-0.27184466019417475</v>
      </c>
      <c r="I78" s="19">
        <v>83</v>
      </c>
      <c r="J78" s="21">
        <v>-9.6385542168674676E-2</v>
      </c>
      <c r="K78" s="19">
        <v>274</v>
      </c>
      <c r="L78" s="20">
        <v>0.17178683385579938</v>
      </c>
      <c r="M78" s="19">
        <v>353</v>
      </c>
      <c r="N78" s="20">
        <v>0.22613709160794362</v>
      </c>
      <c r="O78" s="21">
        <v>-0.22379603399433423</v>
      </c>
    </row>
    <row r="79" spans="2:15" ht="14.4" thickBot="1">
      <c r="B79" s="64"/>
      <c r="C79" s="66" t="s">
        <v>3</v>
      </c>
      <c r="D79" s="14">
        <v>30</v>
      </c>
      <c r="E79" s="15">
        <v>6.4794816414686832E-2</v>
      </c>
      <c r="F79" s="14">
        <v>37</v>
      </c>
      <c r="G79" s="15">
        <v>9.002433090024331E-2</v>
      </c>
      <c r="H79" s="16">
        <v>-0.18918918918918914</v>
      </c>
      <c r="I79" s="14">
        <v>57</v>
      </c>
      <c r="J79" s="16">
        <v>-0.47368421052631582</v>
      </c>
      <c r="K79" s="14">
        <v>153</v>
      </c>
      <c r="L79" s="15">
        <v>9.5924764890282135E-2</v>
      </c>
      <c r="M79" s="14">
        <v>135</v>
      </c>
      <c r="N79" s="15">
        <v>8.6483023702754638E-2</v>
      </c>
      <c r="O79" s="16">
        <v>0.1333333333333333</v>
      </c>
    </row>
    <row r="80" spans="2:15" ht="15" customHeight="1" thickBot="1">
      <c r="B80" s="64"/>
      <c r="C80" s="67" t="s">
        <v>11</v>
      </c>
      <c r="D80" s="19">
        <v>40</v>
      </c>
      <c r="E80" s="20">
        <v>8.6393088552915762E-2</v>
      </c>
      <c r="F80" s="19">
        <v>16</v>
      </c>
      <c r="G80" s="20">
        <v>3.8929440389294405E-2</v>
      </c>
      <c r="H80" s="21">
        <v>1.5</v>
      </c>
      <c r="I80" s="19">
        <v>37</v>
      </c>
      <c r="J80" s="21">
        <v>8.1081081081081141E-2</v>
      </c>
      <c r="K80" s="19">
        <v>119</v>
      </c>
      <c r="L80" s="20">
        <v>7.4608150470219431E-2</v>
      </c>
      <c r="M80" s="19">
        <v>95</v>
      </c>
      <c r="N80" s="20">
        <v>6.0858424087123636E-2</v>
      </c>
      <c r="O80" s="21">
        <v>0.25263157894736832</v>
      </c>
    </row>
    <row r="81" spans="2:15" ht="15" customHeight="1" thickBot="1">
      <c r="B81" s="64"/>
      <c r="C81" s="13" t="s">
        <v>12</v>
      </c>
      <c r="D81" s="14">
        <v>12</v>
      </c>
      <c r="E81" s="15">
        <v>2.591792656587473E-2</v>
      </c>
      <c r="F81" s="14">
        <v>13</v>
      </c>
      <c r="G81" s="15">
        <v>3.1630170316301706E-2</v>
      </c>
      <c r="H81" s="16">
        <v>-7.6923076923076872E-2</v>
      </c>
      <c r="I81" s="14">
        <v>13</v>
      </c>
      <c r="J81" s="16">
        <v>-7.6923076923076872E-2</v>
      </c>
      <c r="K81" s="14">
        <v>64</v>
      </c>
      <c r="L81" s="15">
        <v>4.0125391849529783E-2</v>
      </c>
      <c r="M81" s="14">
        <v>56</v>
      </c>
      <c r="N81" s="15">
        <v>3.5874439461883408E-2</v>
      </c>
      <c r="O81" s="16">
        <v>0.14285714285714279</v>
      </c>
    </row>
    <row r="82" spans="2:15" ht="15" customHeight="1" thickBot="1">
      <c r="B82" s="64"/>
      <c r="C82" s="67" t="s">
        <v>29</v>
      </c>
      <c r="D82" s="19">
        <v>1</v>
      </c>
      <c r="E82" s="20">
        <v>2.1598272138228943E-3</v>
      </c>
      <c r="F82" s="19">
        <v>9</v>
      </c>
      <c r="G82" s="20">
        <v>2.1897810218978103E-2</v>
      </c>
      <c r="H82" s="21">
        <v>-0.88888888888888884</v>
      </c>
      <c r="I82" s="19">
        <v>3</v>
      </c>
      <c r="J82" s="21">
        <v>-0.66666666666666674</v>
      </c>
      <c r="K82" s="19">
        <v>10</v>
      </c>
      <c r="L82" s="20">
        <v>6.269592476489028E-3</v>
      </c>
      <c r="M82" s="19">
        <v>18</v>
      </c>
      <c r="N82" s="20">
        <v>1.1531069827033953E-2</v>
      </c>
      <c r="O82" s="21">
        <v>-0.44444444444444442</v>
      </c>
    </row>
    <row r="83" spans="2:15" ht="15" customHeight="1" thickBot="1">
      <c r="B83" s="22" t="s">
        <v>6</v>
      </c>
      <c r="C83" s="22" t="s">
        <v>30</v>
      </c>
      <c r="D83" s="23">
        <v>463</v>
      </c>
      <c r="E83" s="24">
        <v>1</v>
      </c>
      <c r="F83" s="23">
        <v>411</v>
      </c>
      <c r="G83" s="24">
        <v>1</v>
      </c>
      <c r="H83" s="25">
        <v>0.12652068126520688</v>
      </c>
      <c r="I83" s="23">
        <v>470</v>
      </c>
      <c r="J83" s="24">
        <v>-1.4893617021276562E-2</v>
      </c>
      <c r="K83" s="23">
        <v>1595</v>
      </c>
      <c r="L83" s="24">
        <v>1</v>
      </c>
      <c r="M83" s="23">
        <v>1561</v>
      </c>
      <c r="N83" s="24">
        <v>1</v>
      </c>
      <c r="O83" s="25">
        <v>2.1780909673286386E-2</v>
      </c>
    </row>
    <row r="84" spans="2:15" ht="14.4" thickBot="1">
      <c r="B84" s="22" t="s">
        <v>45</v>
      </c>
      <c r="C84" s="22" t="s">
        <v>30</v>
      </c>
      <c r="D84" s="23">
        <v>5</v>
      </c>
      <c r="E84" s="24">
        <v>1</v>
      </c>
      <c r="F84" s="23">
        <v>4</v>
      </c>
      <c r="G84" s="24">
        <v>1</v>
      </c>
      <c r="H84" s="25">
        <v>0.25</v>
      </c>
      <c r="I84" s="23">
        <v>2</v>
      </c>
      <c r="J84" s="24">
        <v>1.5</v>
      </c>
      <c r="K84" s="23">
        <v>7</v>
      </c>
      <c r="L84" s="24">
        <v>1</v>
      </c>
      <c r="M84" s="23">
        <v>9</v>
      </c>
      <c r="N84" s="24">
        <v>1</v>
      </c>
      <c r="O84" s="25">
        <v>-0.22222222222222221</v>
      </c>
    </row>
    <row r="85" spans="2:15" ht="15" customHeight="1" thickBot="1">
      <c r="B85" s="82"/>
      <c r="C85" s="83" t="s">
        <v>30</v>
      </c>
      <c r="D85" s="26">
        <v>715</v>
      </c>
      <c r="E85" s="27">
        <v>1</v>
      </c>
      <c r="F85" s="26">
        <v>727</v>
      </c>
      <c r="G85" s="27">
        <v>1</v>
      </c>
      <c r="H85" s="28">
        <v>-1.6506189821182904E-2</v>
      </c>
      <c r="I85" s="26">
        <v>709</v>
      </c>
      <c r="J85" s="28">
        <v>8.4626234132580969E-3</v>
      </c>
      <c r="K85" s="26">
        <v>2401</v>
      </c>
      <c r="L85" s="27">
        <v>1</v>
      </c>
      <c r="M85" s="26">
        <v>2619</v>
      </c>
      <c r="N85" s="27">
        <v>1</v>
      </c>
      <c r="O85" s="28">
        <v>-8.3237877052310005E-2</v>
      </c>
    </row>
    <row r="86" spans="2:15">
      <c r="B86" s="70" t="s">
        <v>40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</row>
  </sheetData>
  <mergeCells count="72">
    <mergeCell ref="M38:N39"/>
    <mergeCell ref="O38:O39"/>
    <mergeCell ref="H40:H41"/>
    <mergeCell ref="J40:J41"/>
    <mergeCell ref="O40:O41"/>
    <mergeCell ref="O8:O9"/>
    <mergeCell ref="B85:C85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D62:E63"/>
    <mergeCell ref="K62:L63"/>
    <mergeCell ref="M62:N63"/>
    <mergeCell ref="K38:L39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H8:H9"/>
    <mergeCell ref="J8:J9"/>
    <mergeCell ref="B59:N59"/>
    <mergeCell ref="B60:B62"/>
    <mergeCell ref="C60:C62"/>
    <mergeCell ref="D60:H60"/>
    <mergeCell ref="I60:J60"/>
    <mergeCell ref="K60:O60"/>
    <mergeCell ref="D61:H61"/>
    <mergeCell ref="I61:J61"/>
    <mergeCell ref="B55:C55"/>
    <mergeCell ref="K61:O61"/>
    <mergeCell ref="D38:E39"/>
    <mergeCell ref="F38:G39"/>
    <mergeCell ref="H38:H39"/>
    <mergeCell ref="B58:N58"/>
    <mergeCell ref="I38:I39"/>
    <mergeCell ref="J38:J39"/>
    <mergeCell ref="B36:B38"/>
    <mergeCell ref="C36:C38"/>
    <mergeCell ref="D36:H36"/>
    <mergeCell ref="I36:J36"/>
    <mergeCell ref="K36:O36"/>
    <mergeCell ref="D37:H37"/>
    <mergeCell ref="I37:J37"/>
    <mergeCell ref="K37:O37"/>
    <mergeCell ref="B39:B41"/>
    <mergeCell ref="C39:C41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K5:O5"/>
    <mergeCell ref="D5:H5"/>
  </mergeCells>
  <phoneticPr fontId="4" type="noConversion"/>
  <conditionalFormatting sqref="D10:O17">
    <cfRule type="cellIs" dxfId="52" priority="37" operator="equal">
      <formula>0</formula>
    </cfRule>
  </conditionalFormatting>
  <conditionalFormatting sqref="D19:O27">
    <cfRule type="cellIs" dxfId="51" priority="42" operator="equal">
      <formula>0</formula>
    </cfRule>
  </conditionalFormatting>
  <conditionalFormatting sqref="D42:O42">
    <cfRule type="cellIs" dxfId="50" priority="32" operator="equal">
      <formula>0</formula>
    </cfRule>
  </conditionalFormatting>
  <conditionalFormatting sqref="D44:O52">
    <cfRule type="cellIs" dxfId="49" priority="21" operator="equal">
      <formula>0</formula>
    </cfRule>
  </conditionalFormatting>
  <conditionalFormatting sqref="D66:O73">
    <cfRule type="cellIs" dxfId="48" priority="9" operator="equal">
      <formula>0</formula>
    </cfRule>
  </conditionalFormatting>
  <conditionalFormatting sqref="D75:O82">
    <cfRule type="cellIs" dxfId="47" priority="3" operator="equal">
      <formula>0</formula>
    </cfRule>
  </conditionalFormatting>
  <conditionalFormatting sqref="H42:H54 O42:O54">
    <cfRule type="cellIs" dxfId="46" priority="19" operator="lessThan">
      <formula>0</formula>
    </cfRule>
  </conditionalFormatting>
  <conditionalFormatting sqref="H66:H84 O66:O84">
    <cfRule type="cellIs" dxfId="45" priority="1" operator="lessThan">
      <formula>0</formula>
    </cfRule>
  </conditionalFormatting>
  <conditionalFormatting sqref="J10:J17 H10:H29 O10:O29">
    <cfRule type="cellIs" dxfId="44" priority="41" operator="lessThan">
      <formula>0</formula>
    </cfRule>
  </conditionalFormatting>
  <conditionalFormatting sqref="J19:J27">
    <cfRule type="cellIs" dxfId="43" priority="46" operator="lessThan">
      <formula>0</formula>
    </cfRule>
  </conditionalFormatting>
  <conditionalFormatting sqref="J42">
    <cfRule type="cellIs" dxfId="42" priority="36" operator="lessThan">
      <formula>0</formula>
    </cfRule>
  </conditionalFormatting>
  <conditionalFormatting sqref="J44:J52">
    <cfRule type="cellIs" dxfId="41" priority="25" operator="lessThan">
      <formula>0</formula>
    </cfRule>
  </conditionalFormatting>
  <conditionalFormatting sqref="J66:J73">
    <cfRule type="cellIs" dxfId="40" priority="13" operator="lessThan">
      <formula>0</formula>
    </cfRule>
  </conditionalFormatting>
  <conditionalFormatting sqref="J75:J82">
    <cfRule type="cellIs" dxfId="39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/>
  </sheetViews>
  <sheetFormatPr defaultColWidth="9.109375" defaultRowHeight="13.8"/>
  <cols>
    <col min="1" max="1" width="1.109375" style="42" customWidth="1"/>
    <col min="2" max="2" width="15.44140625" style="42" bestFit="1" customWidth="1"/>
    <col min="3" max="3" width="18.6640625" style="42" customWidth="1"/>
    <col min="4" max="9" width="9" style="42" customWidth="1"/>
    <col min="10" max="10" width="11.88671875" style="42" customWidth="1"/>
    <col min="11" max="14" width="9" style="42" customWidth="1"/>
    <col min="15" max="15" width="11.6640625" style="42" customWidth="1"/>
    <col min="16" max="16384" width="9.109375" style="42"/>
  </cols>
  <sheetData>
    <row r="1" spans="2:15">
      <c r="B1" s="42" t="s">
        <v>7</v>
      </c>
      <c r="E1" s="43"/>
      <c r="O1" s="44">
        <v>45785</v>
      </c>
    </row>
    <row r="2" spans="2:15">
      <c r="B2" s="110" t="s">
        <v>19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61"/>
    </row>
    <row r="3" spans="2:15" ht="14.4" thickBot="1">
      <c r="B3" s="111" t="s">
        <v>20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71" t="s">
        <v>33</v>
      </c>
    </row>
    <row r="4" spans="2:15" ht="14.4" customHeight="1">
      <c r="B4" s="100" t="s">
        <v>21</v>
      </c>
      <c r="C4" s="102" t="s">
        <v>1</v>
      </c>
      <c r="D4" s="104" t="s">
        <v>88</v>
      </c>
      <c r="E4" s="105"/>
      <c r="F4" s="105"/>
      <c r="G4" s="105"/>
      <c r="H4" s="106"/>
      <c r="I4" s="109" t="s">
        <v>85</v>
      </c>
      <c r="J4" s="106"/>
      <c r="K4" s="109" t="s">
        <v>90</v>
      </c>
      <c r="L4" s="105"/>
      <c r="M4" s="105"/>
      <c r="N4" s="105"/>
      <c r="O4" s="115"/>
    </row>
    <row r="5" spans="2:15" ht="14.4" customHeight="1" thickBot="1">
      <c r="B5" s="101"/>
      <c r="C5" s="103"/>
      <c r="D5" s="116" t="s">
        <v>89</v>
      </c>
      <c r="E5" s="113"/>
      <c r="F5" s="113"/>
      <c r="G5" s="113"/>
      <c r="H5" s="117"/>
      <c r="I5" s="112" t="s">
        <v>86</v>
      </c>
      <c r="J5" s="117"/>
      <c r="K5" s="112" t="s">
        <v>91</v>
      </c>
      <c r="L5" s="113"/>
      <c r="M5" s="113"/>
      <c r="N5" s="113"/>
      <c r="O5" s="114"/>
    </row>
    <row r="6" spans="2:15" ht="14.4" customHeight="1">
      <c r="B6" s="101"/>
      <c r="C6" s="103"/>
      <c r="D6" s="96">
        <v>2025</v>
      </c>
      <c r="E6" s="97"/>
      <c r="F6" s="96">
        <v>2024</v>
      </c>
      <c r="G6" s="97"/>
      <c r="H6" s="86" t="s">
        <v>22</v>
      </c>
      <c r="I6" s="107">
        <v>2024</v>
      </c>
      <c r="J6" s="107" t="s">
        <v>78</v>
      </c>
      <c r="K6" s="96">
        <v>2025</v>
      </c>
      <c r="L6" s="97"/>
      <c r="M6" s="96">
        <v>2024</v>
      </c>
      <c r="N6" s="97"/>
      <c r="O6" s="86" t="s">
        <v>22</v>
      </c>
    </row>
    <row r="7" spans="2:15" ht="15" customHeight="1" thickBot="1">
      <c r="B7" s="88" t="s">
        <v>21</v>
      </c>
      <c r="C7" s="90" t="s">
        <v>24</v>
      </c>
      <c r="D7" s="98"/>
      <c r="E7" s="99"/>
      <c r="F7" s="98"/>
      <c r="G7" s="99"/>
      <c r="H7" s="87"/>
      <c r="I7" s="108"/>
      <c r="J7" s="108"/>
      <c r="K7" s="98"/>
      <c r="L7" s="99"/>
      <c r="M7" s="98"/>
      <c r="N7" s="99"/>
      <c r="O7" s="87"/>
    </row>
    <row r="8" spans="2:15" ht="15" customHeight="1">
      <c r="B8" s="88"/>
      <c r="C8" s="90"/>
      <c r="D8" s="6" t="s">
        <v>25</v>
      </c>
      <c r="E8" s="7" t="s">
        <v>2</v>
      </c>
      <c r="F8" s="6" t="s">
        <v>25</v>
      </c>
      <c r="G8" s="7" t="s">
        <v>2</v>
      </c>
      <c r="H8" s="92" t="s">
        <v>26</v>
      </c>
      <c r="I8" s="8" t="s">
        <v>25</v>
      </c>
      <c r="J8" s="94" t="s">
        <v>87</v>
      </c>
      <c r="K8" s="6" t="s">
        <v>25</v>
      </c>
      <c r="L8" s="7" t="s">
        <v>2</v>
      </c>
      <c r="M8" s="6" t="s">
        <v>25</v>
      </c>
      <c r="N8" s="7" t="s">
        <v>2</v>
      </c>
      <c r="O8" s="92" t="s">
        <v>26</v>
      </c>
    </row>
    <row r="9" spans="2:15" ht="15" customHeight="1" thickBot="1">
      <c r="B9" s="89"/>
      <c r="C9" s="91"/>
      <c r="D9" s="9" t="s">
        <v>27</v>
      </c>
      <c r="E9" s="10" t="s">
        <v>28</v>
      </c>
      <c r="F9" s="9" t="s">
        <v>27</v>
      </c>
      <c r="G9" s="10" t="s">
        <v>28</v>
      </c>
      <c r="H9" s="93"/>
      <c r="I9" s="11" t="s">
        <v>27</v>
      </c>
      <c r="J9" s="95"/>
      <c r="K9" s="9" t="s">
        <v>27</v>
      </c>
      <c r="L9" s="10" t="s">
        <v>28</v>
      </c>
      <c r="M9" s="9" t="s">
        <v>27</v>
      </c>
      <c r="N9" s="10" t="s">
        <v>28</v>
      </c>
      <c r="O9" s="93"/>
    </row>
    <row r="10" spans="2:15" ht="14.4" thickBot="1">
      <c r="B10" s="63"/>
      <c r="C10" s="13" t="s">
        <v>9</v>
      </c>
      <c r="D10" s="14">
        <v>18</v>
      </c>
      <c r="E10" s="15">
        <v>0.45</v>
      </c>
      <c r="F10" s="14">
        <v>20</v>
      </c>
      <c r="G10" s="15">
        <v>0.38461538461538464</v>
      </c>
      <c r="H10" s="16">
        <v>-9.9999999999999978E-2</v>
      </c>
      <c r="I10" s="14">
        <v>16</v>
      </c>
      <c r="J10" s="16">
        <v>0.125</v>
      </c>
      <c r="K10" s="14">
        <v>51</v>
      </c>
      <c r="L10" s="15">
        <v>0.32903225806451614</v>
      </c>
      <c r="M10" s="14">
        <v>55</v>
      </c>
      <c r="N10" s="15">
        <v>0.34161490683229812</v>
      </c>
      <c r="O10" s="16">
        <v>-7.2727272727272751E-2</v>
      </c>
    </row>
    <row r="11" spans="2:15" ht="14.4" thickBot="1">
      <c r="B11" s="64"/>
      <c r="C11" s="18" t="s">
        <v>12</v>
      </c>
      <c r="D11" s="19">
        <v>7</v>
      </c>
      <c r="E11" s="20">
        <v>0.17499999999999999</v>
      </c>
      <c r="F11" s="19">
        <v>12</v>
      </c>
      <c r="G11" s="20">
        <v>0.23076923076923078</v>
      </c>
      <c r="H11" s="21">
        <v>-0.41666666666666663</v>
      </c>
      <c r="I11" s="19">
        <v>5</v>
      </c>
      <c r="J11" s="21">
        <v>0.39999999999999991</v>
      </c>
      <c r="K11" s="19">
        <v>27</v>
      </c>
      <c r="L11" s="20">
        <v>0.17419354838709677</v>
      </c>
      <c r="M11" s="19">
        <v>33</v>
      </c>
      <c r="N11" s="20">
        <v>0.20496894409937888</v>
      </c>
      <c r="O11" s="21">
        <v>-0.18181818181818177</v>
      </c>
    </row>
    <row r="12" spans="2:15" ht="14.4" thickBot="1">
      <c r="B12" s="64"/>
      <c r="C12" s="13" t="s">
        <v>63</v>
      </c>
      <c r="D12" s="14">
        <v>3</v>
      </c>
      <c r="E12" s="15">
        <v>7.4999999999999997E-2</v>
      </c>
      <c r="F12" s="14">
        <v>4</v>
      </c>
      <c r="G12" s="15">
        <v>7.6923076923076927E-2</v>
      </c>
      <c r="H12" s="16">
        <v>-0.25</v>
      </c>
      <c r="I12" s="14">
        <v>3</v>
      </c>
      <c r="J12" s="16">
        <v>0</v>
      </c>
      <c r="K12" s="14">
        <v>16</v>
      </c>
      <c r="L12" s="15">
        <v>0.1032258064516129</v>
      </c>
      <c r="M12" s="14">
        <v>12</v>
      </c>
      <c r="N12" s="15">
        <v>7.4534161490683232E-2</v>
      </c>
      <c r="O12" s="16">
        <v>0.33333333333333326</v>
      </c>
    </row>
    <row r="13" spans="2:15" ht="14.4" thickBot="1">
      <c r="B13" s="64"/>
      <c r="C13" s="65" t="s">
        <v>16</v>
      </c>
      <c r="D13" s="19">
        <v>0</v>
      </c>
      <c r="E13" s="20">
        <v>0</v>
      </c>
      <c r="F13" s="19">
        <v>1</v>
      </c>
      <c r="G13" s="20">
        <v>1.9230769230769232E-2</v>
      </c>
      <c r="H13" s="21">
        <v>-1</v>
      </c>
      <c r="I13" s="19">
        <v>7</v>
      </c>
      <c r="J13" s="21">
        <v>-1</v>
      </c>
      <c r="K13" s="19">
        <v>11</v>
      </c>
      <c r="L13" s="20">
        <v>7.0967741935483872E-2</v>
      </c>
      <c r="M13" s="19">
        <v>7</v>
      </c>
      <c r="N13" s="20">
        <v>4.3478260869565216E-2</v>
      </c>
      <c r="O13" s="21">
        <v>0.5714285714285714</v>
      </c>
    </row>
    <row r="14" spans="2:15" ht="14.4" thickBot="1">
      <c r="B14" s="64"/>
      <c r="C14" s="66" t="s">
        <v>79</v>
      </c>
      <c r="D14" s="14">
        <v>2</v>
      </c>
      <c r="E14" s="15">
        <v>0.05</v>
      </c>
      <c r="F14" s="14">
        <v>1</v>
      </c>
      <c r="G14" s="15">
        <v>1.9230769230769232E-2</v>
      </c>
      <c r="H14" s="16">
        <v>1</v>
      </c>
      <c r="I14" s="14">
        <v>3</v>
      </c>
      <c r="J14" s="16">
        <v>-0.33333333333333337</v>
      </c>
      <c r="K14" s="14">
        <v>8</v>
      </c>
      <c r="L14" s="15">
        <v>5.1612903225806452E-2</v>
      </c>
      <c r="M14" s="14">
        <v>1</v>
      </c>
      <c r="N14" s="15">
        <v>6.2111801242236021E-3</v>
      </c>
      <c r="O14" s="16">
        <v>7</v>
      </c>
    </row>
    <row r="15" spans="2:15" ht="14.4" thickBot="1">
      <c r="B15" s="64"/>
      <c r="C15" s="67" t="s">
        <v>69</v>
      </c>
      <c r="D15" s="19">
        <v>0</v>
      </c>
      <c r="E15" s="20">
        <v>0</v>
      </c>
      <c r="F15" s="19">
        <v>4</v>
      </c>
      <c r="G15" s="20">
        <v>7.6923076923076927E-2</v>
      </c>
      <c r="H15" s="21">
        <v>-1</v>
      </c>
      <c r="I15" s="19">
        <v>3</v>
      </c>
      <c r="J15" s="21">
        <v>-1</v>
      </c>
      <c r="K15" s="19">
        <v>8</v>
      </c>
      <c r="L15" s="20">
        <v>5.1612903225806452E-2</v>
      </c>
      <c r="M15" s="19">
        <v>9</v>
      </c>
      <c r="N15" s="20">
        <v>5.5900621118012424E-2</v>
      </c>
      <c r="O15" s="21">
        <v>-0.11111111111111116</v>
      </c>
    </row>
    <row r="16" spans="2:15" ht="14.4" thickBot="1">
      <c r="B16" s="64"/>
      <c r="C16" s="13" t="s">
        <v>38</v>
      </c>
      <c r="D16" s="14">
        <v>1</v>
      </c>
      <c r="E16" s="15">
        <v>2.5000000000000001E-2</v>
      </c>
      <c r="F16" s="14">
        <v>1</v>
      </c>
      <c r="G16" s="15">
        <v>1.9230769230769232E-2</v>
      </c>
      <c r="H16" s="16">
        <v>0</v>
      </c>
      <c r="I16" s="14">
        <v>0</v>
      </c>
      <c r="J16" s="16"/>
      <c r="K16" s="14">
        <v>5</v>
      </c>
      <c r="L16" s="15">
        <v>3.2258064516129031E-2</v>
      </c>
      <c r="M16" s="14">
        <v>2</v>
      </c>
      <c r="N16" s="15">
        <v>1.2422360248447204E-2</v>
      </c>
      <c r="O16" s="16">
        <v>1.5</v>
      </c>
    </row>
    <row r="17" spans="2:16" ht="14.4" thickBot="1">
      <c r="B17" s="64"/>
      <c r="C17" s="67" t="s">
        <v>29</v>
      </c>
      <c r="D17" s="19">
        <v>9</v>
      </c>
      <c r="E17" s="20">
        <v>0.22500000000000001</v>
      </c>
      <c r="F17" s="19">
        <v>9</v>
      </c>
      <c r="G17" s="20">
        <v>0.17307692307692307</v>
      </c>
      <c r="H17" s="21">
        <v>0</v>
      </c>
      <c r="I17" s="19">
        <v>6</v>
      </c>
      <c r="J17" s="21">
        <v>0.13953488372093023</v>
      </c>
      <c r="K17" s="19">
        <v>29</v>
      </c>
      <c r="L17" s="20">
        <v>0.18709677419354839</v>
      </c>
      <c r="M17" s="19">
        <v>42</v>
      </c>
      <c r="N17" s="20">
        <v>0.2608695652173913</v>
      </c>
      <c r="O17" s="21">
        <v>-0.30952380952380953</v>
      </c>
    </row>
    <row r="18" spans="2:16" ht="14.4" thickBot="1">
      <c r="B18" s="22" t="s">
        <v>34</v>
      </c>
      <c r="C18" s="22" t="s">
        <v>30</v>
      </c>
      <c r="D18" s="23">
        <v>40</v>
      </c>
      <c r="E18" s="24">
        <v>1</v>
      </c>
      <c r="F18" s="23">
        <v>52</v>
      </c>
      <c r="G18" s="24">
        <v>1</v>
      </c>
      <c r="H18" s="25">
        <v>-0.23076923076923073</v>
      </c>
      <c r="I18" s="23">
        <v>43</v>
      </c>
      <c r="J18" s="24">
        <v>-6.9767441860465129E-2</v>
      </c>
      <c r="K18" s="23">
        <v>155</v>
      </c>
      <c r="L18" s="24">
        <v>1</v>
      </c>
      <c r="M18" s="23">
        <v>161</v>
      </c>
      <c r="N18" s="24">
        <v>1</v>
      </c>
      <c r="O18" s="25">
        <v>-3.7267080745341574E-2</v>
      </c>
    </row>
    <row r="19" spans="2:16" ht="14.4" thickBot="1">
      <c r="B19" s="63"/>
      <c r="C19" s="13" t="s">
        <v>10</v>
      </c>
      <c r="D19" s="14">
        <v>601</v>
      </c>
      <c r="E19" s="15">
        <v>0.22773777946191739</v>
      </c>
      <c r="F19" s="14">
        <v>594</v>
      </c>
      <c r="G19" s="15">
        <v>0.25158831003811943</v>
      </c>
      <c r="H19" s="16">
        <v>1.1784511784511675E-2</v>
      </c>
      <c r="I19" s="14">
        <v>576</v>
      </c>
      <c r="J19" s="16">
        <v>4.3402777777777679E-2</v>
      </c>
      <c r="K19" s="14">
        <v>2051</v>
      </c>
      <c r="L19" s="15">
        <v>0.23193486373402691</v>
      </c>
      <c r="M19" s="14">
        <v>2249</v>
      </c>
      <c r="N19" s="15">
        <v>0.2374366554054054</v>
      </c>
      <c r="O19" s="16">
        <v>-8.8039128501556263E-2</v>
      </c>
    </row>
    <row r="20" spans="2:16" ht="14.4" thickBot="1">
      <c r="B20" s="64"/>
      <c r="C20" s="18" t="s">
        <v>8</v>
      </c>
      <c r="D20" s="19">
        <v>521</v>
      </c>
      <c r="E20" s="20">
        <v>0.19742326638878363</v>
      </c>
      <c r="F20" s="19">
        <v>391</v>
      </c>
      <c r="G20" s="20">
        <v>0.16560779330792036</v>
      </c>
      <c r="H20" s="21">
        <v>0.3324808184143222</v>
      </c>
      <c r="I20" s="19">
        <v>589</v>
      </c>
      <c r="J20" s="21">
        <v>-0.11544991511035652</v>
      </c>
      <c r="K20" s="19">
        <v>1969</v>
      </c>
      <c r="L20" s="20">
        <v>0.22266199253646951</v>
      </c>
      <c r="M20" s="19">
        <v>1591</v>
      </c>
      <c r="N20" s="20">
        <v>0.16796875</v>
      </c>
      <c r="O20" s="21">
        <v>0.23758642363293525</v>
      </c>
    </row>
    <row r="21" spans="2:16" ht="14.4" thickBot="1">
      <c r="B21" s="64"/>
      <c r="C21" s="13" t="s">
        <v>3</v>
      </c>
      <c r="D21" s="14">
        <v>414</v>
      </c>
      <c r="E21" s="15">
        <v>0.15687760515346721</v>
      </c>
      <c r="F21" s="14">
        <v>231</v>
      </c>
      <c r="G21" s="15">
        <v>9.7839898348157567E-2</v>
      </c>
      <c r="H21" s="16">
        <v>0.79220779220779214</v>
      </c>
      <c r="I21" s="14">
        <v>333</v>
      </c>
      <c r="J21" s="16">
        <v>0.2432432432432432</v>
      </c>
      <c r="K21" s="14">
        <v>1281</v>
      </c>
      <c r="L21" s="15">
        <v>0.14486034151306118</v>
      </c>
      <c r="M21" s="14">
        <v>1094</v>
      </c>
      <c r="N21" s="15">
        <v>0.11549831081081081</v>
      </c>
      <c r="O21" s="16">
        <v>0.17093235831809861</v>
      </c>
    </row>
    <row r="22" spans="2:16" ht="14.4" thickBot="1">
      <c r="B22" s="64"/>
      <c r="C22" s="65" t="s">
        <v>4</v>
      </c>
      <c r="D22" s="19">
        <v>349</v>
      </c>
      <c r="E22" s="20">
        <v>0.13224706328154603</v>
      </c>
      <c r="F22" s="19">
        <v>344</v>
      </c>
      <c r="G22" s="20">
        <v>0.14570097416349004</v>
      </c>
      <c r="H22" s="21">
        <v>1.4534883720930258E-2</v>
      </c>
      <c r="I22" s="19">
        <v>371</v>
      </c>
      <c r="J22" s="21">
        <v>-5.9299191374663107E-2</v>
      </c>
      <c r="K22" s="19">
        <v>1125</v>
      </c>
      <c r="L22" s="20">
        <v>0.1272192694786837</v>
      </c>
      <c r="M22" s="19">
        <v>1459</v>
      </c>
      <c r="N22" s="20">
        <v>0.1540329391891892</v>
      </c>
      <c r="O22" s="21">
        <v>-0.22892392049348864</v>
      </c>
    </row>
    <row r="23" spans="2:16" ht="14.4" thickBot="1">
      <c r="B23" s="64"/>
      <c r="C23" s="66" t="s">
        <v>9</v>
      </c>
      <c r="D23" s="14">
        <v>352</v>
      </c>
      <c r="E23" s="15">
        <v>0.13338385752178855</v>
      </c>
      <c r="F23" s="14">
        <v>422</v>
      </c>
      <c r="G23" s="15">
        <v>0.17873782295637441</v>
      </c>
      <c r="H23" s="16">
        <v>-0.16587677725118488</v>
      </c>
      <c r="I23" s="14">
        <v>289</v>
      </c>
      <c r="J23" s="16">
        <v>0.2179930795847751</v>
      </c>
      <c r="K23" s="14">
        <v>1051</v>
      </c>
      <c r="L23" s="15">
        <v>0.11885106864186362</v>
      </c>
      <c r="M23" s="14">
        <v>1573</v>
      </c>
      <c r="N23" s="15">
        <v>0.16606841216216217</v>
      </c>
      <c r="O23" s="16">
        <v>-0.33184996821360457</v>
      </c>
    </row>
    <row r="24" spans="2:16" ht="14.4" thickBot="1">
      <c r="B24" s="64"/>
      <c r="C24" s="67" t="s">
        <v>11</v>
      </c>
      <c r="D24" s="19">
        <v>198</v>
      </c>
      <c r="E24" s="20">
        <v>7.5028419856006057E-2</v>
      </c>
      <c r="F24" s="19">
        <v>94</v>
      </c>
      <c r="G24" s="20">
        <v>3.9813638288860649E-2</v>
      </c>
      <c r="H24" s="21">
        <v>1.1063829787234041</v>
      </c>
      <c r="I24" s="19">
        <v>131</v>
      </c>
      <c r="J24" s="21">
        <v>0.51145038167938939</v>
      </c>
      <c r="K24" s="19">
        <v>597</v>
      </c>
      <c r="L24" s="20">
        <v>6.7511025670021485E-2</v>
      </c>
      <c r="M24" s="19">
        <v>409</v>
      </c>
      <c r="N24" s="20">
        <v>4.317989864864865E-2</v>
      </c>
      <c r="O24" s="21">
        <v>0.45965770171149134</v>
      </c>
    </row>
    <row r="25" spans="2:16" ht="14.4" thickBot="1">
      <c r="B25" s="64"/>
      <c r="C25" s="13" t="s">
        <v>12</v>
      </c>
      <c r="D25" s="14">
        <v>169</v>
      </c>
      <c r="E25" s="15">
        <v>6.4039408866995079E-2</v>
      </c>
      <c r="F25" s="14">
        <v>247</v>
      </c>
      <c r="G25" s="15">
        <v>0.10461668784413385</v>
      </c>
      <c r="H25" s="16">
        <v>-0.31578947368421051</v>
      </c>
      <c r="I25" s="14">
        <v>187</v>
      </c>
      <c r="J25" s="16">
        <v>-9.6256684491978661E-2</v>
      </c>
      <c r="K25" s="14">
        <v>593</v>
      </c>
      <c r="L25" s="15">
        <v>6.7058690489652836E-2</v>
      </c>
      <c r="M25" s="14">
        <v>919</v>
      </c>
      <c r="N25" s="15">
        <v>9.7022804054054057E-2</v>
      </c>
      <c r="O25" s="16">
        <v>-0.35473340587595215</v>
      </c>
    </row>
    <row r="26" spans="2:16" ht="14.4" thickBot="1">
      <c r="B26" s="64"/>
      <c r="C26" s="67" t="s">
        <v>56</v>
      </c>
      <c r="D26" s="19">
        <v>14</v>
      </c>
      <c r="E26" s="20">
        <v>5.3050397877984082E-3</v>
      </c>
      <c r="F26" s="19">
        <v>15</v>
      </c>
      <c r="G26" s="20">
        <v>6.3532401524777635E-3</v>
      </c>
      <c r="H26" s="21">
        <v>-6.6666666666666652E-2</v>
      </c>
      <c r="I26" s="19">
        <v>31</v>
      </c>
      <c r="J26" s="21">
        <v>-0.54838709677419351</v>
      </c>
      <c r="K26" s="19">
        <v>110</v>
      </c>
      <c r="L26" s="20">
        <v>1.2439217460137961E-2</v>
      </c>
      <c r="M26" s="19">
        <v>93</v>
      </c>
      <c r="N26" s="20">
        <v>9.8184121621621625E-3</v>
      </c>
      <c r="O26" s="21">
        <v>0.18279569892473124</v>
      </c>
    </row>
    <row r="27" spans="2:16" ht="14.4" thickBot="1">
      <c r="B27" s="68"/>
      <c r="C27" s="13" t="s">
        <v>29</v>
      </c>
      <c r="D27" s="14">
        <f>+D28-SUM(D19:D26)</f>
        <v>21</v>
      </c>
      <c r="E27" s="15">
        <f>+E28-SUM(E19:E26)</f>
        <v>7.9575596816977567E-3</v>
      </c>
      <c r="F27" s="14">
        <f>+F28-SUM(F19:F26)</f>
        <v>23</v>
      </c>
      <c r="G27" s="15">
        <f>+G28-SUM(G19:G26)</f>
        <v>9.7416349004659786E-3</v>
      </c>
      <c r="H27" s="16">
        <f>+D27/F27-1</f>
        <v>-8.6956521739130488E-2</v>
      </c>
      <c r="I27" s="14">
        <f>+I28-SUM(I20:I26)</f>
        <v>595</v>
      </c>
      <c r="J27" s="16">
        <f>+D27/I27-1</f>
        <v>-0.96470588235294119</v>
      </c>
      <c r="K27" s="14">
        <f>+K28-SUM(K19:K26)</f>
        <v>66</v>
      </c>
      <c r="L27" s="15">
        <f>+L28-SUM(L19:L26)</f>
        <v>7.4635304760828358E-3</v>
      </c>
      <c r="M27" s="14">
        <f>+M28-SUM(M19:M26)</f>
        <v>85</v>
      </c>
      <c r="N27" s="15">
        <f>+N28-SUM(N19:N26)</f>
        <v>8.9738175675674325E-3</v>
      </c>
      <c r="O27" s="16">
        <f>+K27/M27-1</f>
        <v>-0.22352941176470587</v>
      </c>
    </row>
    <row r="28" spans="2:16" ht="14.4" thickBot="1">
      <c r="B28" s="22" t="s">
        <v>35</v>
      </c>
      <c r="C28" s="22" t="s">
        <v>30</v>
      </c>
      <c r="D28" s="23">
        <v>2639</v>
      </c>
      <c r="E28" s="24">
        <v>1</v>
      </c>
      <c r="F28" s="23">
        <v>2361</v>
      </c>
      <c r="G28" s="24">
        <v>1</v>
      </c>
      <c r="H28" s="25">
        <v>0.11774671749258792</v>
      </c>
      <c r="I28" s="23">
        <v>2526</v>
      </c>
      <c r="J28" s="24">
        <v>4.4734758511480566E-2</v>
      </c>
      <c r="K28" s="23">
        <v>8843</v>
      </c>
      <c r="L28" s="24">
        <v>1</v>
      </c>
      <c r="M28" s="23">
        <v>9472</v>
      </c>
      <c r="N28" s="24">
        <v>1</v>
      </c>
      <c r="O28" s="25">
        <v>-6.640625E-2</v>
      </c>
    </row>
    <row r="29" spans="2:16" ht="14.4" thickBot="1">
      <c r="B29" s="22" t="s">
        <v>45</v>
      </c>
      <c r="C29" s="22" t="s">
        <v>30</v>
      </c>
      <c r="D29" s="23">
        <v>7</v>
      </c>
      <c r="E29" s="24">
        <v>1</v>
      </c>
      <c r="F29" s="23">
        <v>5</v>
      </c>
      <c r="G29" s="24">
        <v>1</v>
      </c>
      <c r="H29" s="25">
        <v>0.39999999999999991</v>
      </c>
      <c r="I29" s="23">
        <v>4</v>
      </c>
      <c r="J29" s="24">
        <v>0.75</v>
      </c>
      <c r="K29" s="23">
        <v>12</v>
      </c>
      <c r="L29" s="24">
        <v>1</v>
      </c>
      <c r="M29" s="23">
        <v>12</v>
      </c>
      <c r="N29" s="24">
        <v>1</v>
      </c>
      <c r="O29" s="25">
        <v>0</v>
      </c>
      <c r="P29" s="33"/>
    </row>
    <row r="30" spans="2:16" ht="14.4" thickBot="1">
      <c r="B30" s="82"/>
      <c r="C30" s="83" t="s">
        <v>30</v>
      </c>
      <c r="D30" s="26">
        <v>2686</v>
      </c>
      <c r="E30" s="27">
        <v>1</v>
      </c>
      <c r="F30" s="26">
        <v>2418</v>
      </c>
      <c r="G30" s="27">
        <v>1</v>
      </c>
      <c r="H30" s="28">
        <v>0.11083540115798174</v>
      </c>
      <c r="I30" s="26">
        <v>2573</v>
      </c>
      <c r="J30" s="28">
        <v>4.3917605907501045E-2</v>
      </c>
      <c r="K30" s="26">
        <v>9010</v>
      </c>
      <c r="L30" s="27">
        <v>1</v>
      </c>
      <c r="M30" s="26">
        <v>9645</v>
      </c>
      <c r="N30" s="27">
        <v>1</v>
      </c>
      <c r="O30" s="28">
        <v>-6.583722135821668E-2</v>
      </c>
      <c r="P30" s="33"/>
    </row>
    <row r="31" spans="2:16" ht="14.4" customHeight="1">
      <c r="B31" s="1" t="s">
        <v>58</v>
      </c>
      <c r="C31" s="29"/>
      <c r="D31" s="1"/>
      <c r="E31" s="1"/>
      <c r="F31" s="1"/>
      <c r="G31" s="1"/>
    </row>
    <row r="32" spans="2:16">
      <c r="B32" s="30" t="s">
        <v>59</v>
      </c>
      <c r="C32" s="1"/>
      <c r="D32" s="1"/>
      <c r="E32" s="1"/>
      <c r="F32" s="1"/>
      <c r="G32" s="1"/>
    </row>
    <row r="33" spans="2:15" ht="14.2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>
      <c r="B35" s="110" t="s">
        <v>36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61"/>
    </row>
    <row r="36" spans="2:15" ht="14.4" thickBot="1">
      <c r="B36" s="111" t="s">
        <v>37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62" t="s">
        <v>33</v>
      </c>
    </row>
    <row r="37" spans="2:15" ht="14.4" customHeight="1">
      <c r="B37" s="100" t="s">
        <v>21</v>
      </c>
      <c r="C37" s="102" t="s">
        <v>1</v>
      </c>
      <c r="D37" s="104" t="s">
        <v>88</v>
      </c>
      <c r="E37" s="105"/>
      <c r="F37" s="105"/>
      <c r="G37" s="105"/>
      <c r="H37" s="106"/>
      <c r="I37" s="109" t="s">
        <v>85</v>
      </c>
      <c r="J37" s="106"/>
      <c r="K37" s="109" t="s">
        <v>90</v>
      </c>
      <c r="L37" s="105"/>
      <c r="M37" s="105"/>
      <c r="N37" s="105"/>
      <c r="O37" s="115"/>
    </row>
    <row r="38" spans="2:15" ht="14.4" customHeight="1" thickBot="1">
      <c r="B38" s="101"/>
      <c r="C38" s="103"/>
      <c r="D38" s="116" t="s">
        <v>89</v>
      </c>
      <c r="E38" s="113"/>
      <c r="F38" s="113"/>
      <c r="G38" s="113"/>
      <c r="H38" s="117"/>
      <c r="I38" s="112" t="s">
        <v>86</v>
      </c>
      <c r="J38" s="117"/>
      <c r="K38" s="112" t="s">
        <v>91</v>
      </c>
      <c r="L38" s="113"/>
      <c r="M38" s="113"/>
      <c r="N38" s="113"/>
      <c r="O38" s="114"/>
    </row>
    <row r="39" spans="2:15" ht="14.4" customHeight="1">
      <c r="B39" s="101"/>
      <c r="C39" s="103"/>
      <c r="D39" s="96">
        <v>2025</v>
      </c>
      <c r="E39" s="97"/>
      <c r="F39" s="96">
        <v>2024</v>
      </c>
      <c r="G39" s="97"/>
      <c r="H39" s="86" t="s">
        <v>22</v>
      </c>
      <c r="I39" s="107">
        <v>2024</v>
      </c>
      <c r="J39" s="107" t="s">
        <v>78</v>
      </c>
      <c r="K39" s="96">
        <v>2025</v>
      </c>
      <c r="L39" s="97"/>
      <c r="M39" s="96">
        <v>2024</v>
      </c>
      <c r="N39" s="97"/>
      <c r="O39" s="86" t="s">
        <v>22</v>
      </c>
    </row>
    <row r="40" spans="2:15" ht="14.4" customHeight="1" thickBot="1">
      <c r="B40" s="88" t="s">
        <v>21</v>
      </c>
      <c r="C40" s="90" t="s">
        <v>24</v>
      </c>
      <c r="D40" s="98"/>
      <c r="E40" s="99"/>
      <c r="F40" s="98"/>
      <c r="G40" s="99"/>
      <c r="H40" s="87"/>
      <c r="I40" s="108"/>
      <c r="J40" s="108"/>
      <c r="K40" s="98"/>
      <c r="L40" s="99"/>
      <c r="M40" s="98"/>
      <c r="N40" s="99"/>
      <c r="O40" s="87"/>
    </row>
    <row r="41" spans="2:15" ht="14.4" customHeight="1">
      <c r="B41" s="88"/>
      <c r="C41" s="90"/>
      <c r="D41" s="6" t="s">
        <v>25</v>
      </c>
      <c r="E41" s="7" t="s">
        <v>2</v>
      </c>
      <c r="F41" s="6" t="s">
        <v>25</v>
      </c>
      <c r="G41" s="7" t="s">
        <v>2</v>
      </c>
      <c r="H41" s="92" t="s">
        <v>26</v>
      </c>
      <c r="I41" s="8" t="s">
        <v>25</v>
      </c>
      <c r="J41" s="94" t="s">
        <v>87</v>
      </c>
      <c r="K41" s="6" t="s">
        <v>25</v>
      </c>
      <c r="L41" s="7" t="s">
        <v>2</v>
      </c>
      <c r="M41" s="6" t="s">
        <v>25</v>
      </c>
      <c r="N41" s="7" t="s">
        <v>2</v>
      </c>
      <c r="O41" s="92" t="s">
        <v>26</v>
      </c>
    </row>
    <row r="42" spans="2:15" ht="14.4" customHeight="1" thickBot="1">
      <c r="B42" s="89"/>
      <c r="C42" s="91"/>
      <c r="D42" s="9" t="s">
        <v>27</v>
      </c>
      <c r="E42" s="10" t="s">
        <v>28</v>
      </c>
      <c r="F42" s="9" t="s">
        <v>27</v>
      </c>
      <c r="G42" s="10" t="s">
        <v>28</v>
      </c>
      <c r="H42" s="93"/>
      <c r="I42" s="11" t="s">
        <v>27</v>
      </c>
      <c r="J42" s="95"/>
      <c r="K42" s="9" t="s">
        <v>27</v>
      </c>
      <c r="L42" s="10" t="s">
        <v>28</v>
      </c>
      <c r="M42" s="9" t="s">
        <v>27</v>
      </c>
      <c r="N42" s="10" t="s">
        <v>28</v>
      </c>
      <c r="O42" s="93"/>
    </row>
    <row r="43" spans="2:15" ht="14.4" customHeight="1" thickBot="1">
      <c r="B43" s="63"/>
      <c r="C43" s="13"/>
      <c r="D43" s="14"/>
      <c r="E43" s="15"/>
      <c r="F43" s="14"/>
      <c r="G43" s="15"/>
      <c r="H43" s="16"/>
      <c r="I43" s="14"/>
      <c r="J43" s="16"/>
      <c r="K43" s="14"/>
      <c r="L43" s="15"/>
      <c r="M43" s="14"/>
      <c r="N43" s="15"/>
      <c r="O43" s="16"/>
    </row>
    <row r="44" spans="2:15" ht="14.4" thickBot="1">
      <c r="B44" s="22" t="s">
        <v>34</v>
      </c>
      <c r="C44" s="22" t="s">
        <v>30</v>
      </c>
      <c r="D44" s="23"/>
      <c r="E44" s="24"/>
      <c r="F44" s="23"/>
      <c r="G44" s="24"/>
      <c r="H44" s="25"/>
      <c r="I44" s="23"/>
      <c r="J44" s="24"/>
      <c r="K44" s="23"/>
      <c r="L44" s="24"/>
      <c r="M44" s="23"/>
      <c r="N44" s="24"/>
      <c r="O44" s="25"/>
    </row>
    <row r="45" spans="2:15" ht="14.4" thickBot="1">
      <c r="B45" s="63"/>
      <c r="C45" s="13" t="s">
        <v>10</v>
      </c>
      <c r="D45" s="14">
        <v>496</v>
      </c>
      <c r="E45" s="15">
        <v>0.25190452006094466</v>
      </c>
      <c r="F45" s="14">
        <v>492</v>
      </c>
      <c r="G45" s="15">
        <v>0.29112426035502958</v>
      </c>
      <c r="H45" s="16">
        <v>8.1300813008129413E-3</v>
      </c>
      <c r="I45" s="14">
        <v>472</v>
      </c>
      <c r="J45" s="16">
        <v>5.0847457627118731E-2</v>
      </c>
      <c r="K45" s="14">
        <v>1680</v>
      </c>
      <c r="L45" s="15">
        <v>0.25439127801332528</v>
      </c>
      <c r="M45" s="14">
        <v>1911</v>
      </c>
      <c r="N45" s="15">
        <v>0.27210593763348995</v>
      </c>
      <c r="O45" s="16">
        <v>-0.12087912087912089</v>
      </c>
    </row>
    <row r="46" spans="2:15" ht="14.4" thickBot="1">
      <c r="B46" s="64"/>
      <c r="C46" s="18" t="s">
        <v>8</v>
      </c>
      <c r="D46" s="19">
        <v>404</v>
      </c>
      <c r="E46" s="20">
        <v>0.20518029456576942</v>
      </c>
      <c r="F46" s="19">
        <v>316</v>
      </c>
      <c r="G46" s="20">
        <v>0.18698224852071005</v>
      </c>
      <c r="H46" s="21">
        <v>0.27848101265822778</v>
      </c>
      <c r="I46" s="19">
        <v>518</v>
      </c>
      <c r="J46" s="21">
        <v>-0.22007722007722008</v>
      </c>
      <c r="K46" s="19">
        <v>1672</v>
      </c>
      <c r="L46" s="20">
        <v>0.25317989097516658</v>
      </c>
      <c r="M46" s="19">
        <v>1288</v>
      </c>
      <c r="N46" s="20">
        <v>0.18339740851487968</v>
      </c>
      <c r="O46" s="21">
        <v>0.29813664596273282</v>
      </c>
    </row>
    <row r="47" spans="2:15" ht="15" customHeight="1" thickBot="1">
      <c r="B47" s="64"/>
      <c r="C47" s="13" t="s">
        <v>3</v>
      </c>
      <c r="D47" s="14">
        <v>380</v>
      </c>
      <c r="E47" s="15">
        <v>0.19299136617572371</v>
      </c>
      <c r="F47" s="14">
        <v>187</v>
      </c>
      <c r="G47" s="15">
        <v>0.11065088757396449</v>
      </c>
      <c r="H47" s="16">
        <v>1.0320855614973263</v>
      </c>
      <c r="I47" s="14">
        <v>272</v>
      </c>
      <c r="J47" s="16">
        <v>0.39705882352941169</v>
      </c>
      <c r="K47" s="14">
        <v>1105</v>
      </c>
      <c r="L47" s="15">
        <v>0.1673228346456693</v>
      </c>
      <c r="M47" s="14">
        <v>930</v>
      </c>
      <c r="N47" s="15">
        <v>0.13242204186245193</v>
      </c>
      <c r="O47" s="16">
        <v>0.18817204301075274</v>
      </c>
    </row>
    <row r="48" spans="2:15" ht="14.4" thickBot="1">
      <c r="B48" s="64"/>
      <c r="C48" s="65" t="s">
        <v>9</v>
      </c>
      <c r="D48" s="19">
        <v>263</v>
      </c>
      <c r="E48" s="20">
        <v>0.13357034027425088</v>
      </c>
      <c r="F48" s="19">
        <v>297</v>
      </c>
      <c r="G48" s="20">
        <v>0.17573964497041419</v>
      </c>
      <c r="H48" s="21">
        <v>-0.11447811447811451</v>
      </c>
      <c r="I48" s="19">
        <v>195</v>
      </c>
      <c r="J48" s="21">
        <v>0.34871794871794881</v>
      </c>
      <c r="K48" s="19">
        <v>731</v>
      </c>
      <c r="L48" s="20">
        <v>0.11069049061175046</v>
      </c>
      <c r="M48" s="19">
        <v>1134</v>
      </c>
      <c r="N48" s="20">
        <v>0.16146945749679625</v>
      </c>
      <c r="O48" s="21">
        <v>-0.35537918871252205</v>
      </c>
    </row>
    <row r="49" spans="2:15" ht="15" customHeight="1" thickBot="1">
      <c r="B49" s="64"/>
      <c r="C49" s="66" t="s">
        <v>4</v>
      </c>
      <c r="D49" s="14">
        <v>234</v>
      </c>
      <c r="E49" s="15">
        <v>0.11884205180294566</v>
      </c>
      <c r="F49" s="14">
        <v>279</v>
      </c>
      <c r="G49" s="15">
        <v>0.16508875739644971</v>
      </c>
      <c r="H49" s="16">
        <v>-0.16129032258064513</v>
      </c>
      <c r="I49" s="14">
        <v>247</v>
      </c>
      <c r="J49" s="16">
        <v>-5.2631578947368474E-2</v>
      </c>
      <c r="K49" s="14">
        <v>725</v>
      </c>
      <c r="L49" s="15">
        <v>0.10978195033313144</v>
      </c>
      <c r="M49" s="14">
        <v>1150</v>
      </c>
      <c r="N49" s="15">
        <v>0.16374768617399971</v>
      </c>
      <c r="O49" s="16">
        <v>-0.36956521739130432</v>
      </c>
    </row>
    <row r="50" spans="2:15" ht="14.4" thickBot="1">
      <c r="B50" s="64"/>
      <c r="C50" s="67" t="s">
        <v>11</v>
      </c>
      <c r="D50" s="19">
        <v>156</v>
      </c>
      <c r="E50" s="20">
        <v>7.9228034535297101E-2</v>
      </c>
      <c r="F50" s="19">
        <v>72</v>
      </c>
      <c r="G50" s="20">
        <v>4.2603550295857988E-2</v>
      </c>
      <c r="H50" s="21">
        <v>1.1666666666666665</v>
      </c>
      <c r="I50" s="19">
        <v>92</v>
      </c>
      <c r="J50" s="21">
        <v>0.69565217391304346</v>
      </c>
      <c r="K50" s="19">
        <v>465</v>
      </c>
      <c r="L50" s="20">
        <v>7.0411871592973949E-2</v>
      </c>
      <c r="M50" s="19">
        <v>297</v>
      </c>
      <c r="N50" s="20">
        <v>4.2289619820589493E-2</v>
      </c>
      <c r="O50" s="21">
        <v>0.56565656565656575</v>
      </c>
    </row>
    <row r="51" spans="2:15" ht="14.4" thickBot="1">
      <c r="B51" s="64"/>
      <c r="C51" s="13" t="s">
        <v>12</v>
      </c>
      <c r="D51" s="14">
        <v>22</v>
      </c>
      <c r="E51" s="15">
        <v>1.11731843575419E-2</v>
      </c>
      <c r="F51" s="14">
        <v>33</v>
      </c>
      <c r="G51" s="15">
        <v>1.952662721893491E-2</v>
      </c>
      <c r="H51" s="16">
        <v>-0.33333333333333337</v>
      </c>
      <c r="I51" s="14">
        <v>35</v>
      </c>
      <c r="J51" s="16">
        <v>-0.37142857142857144</v>
      </c>
      <c r="K51" s="14">
        <v>118</v>
      </c>
      <c r="L51" s="15">
        <v>1.7867958812840704E-2</v>
      </c>
      <c r="M51" s="14">
        <v>222</v>
      </c>
      <c r="N51" s="15">
        <v>3.1610422896198205E-2</v>
      </c>
      <c r="O51" s="16">
        <v>-0.46846846846846846</v>
      </c>
    </row>
    <row r="52" spans="2:15" ht="14.4" thickBot="1">
      <c r="B52" s="64"/>
      <c r="C52" s="67" t="s">
        <v>56</v>
      </c>
      <c r="D52" s="19">
        <v>14</v>
      </c>
      <c r="E52" s="20">
        <v>7.1102082275266631E-3</v>
      </c>
      <c r="F52" s="19">
        <v>14</v>
      </c>
      <c r="G52" s="20">
        <v>8.2840236686390536E-3</v>
      </c>
      <c r="H52" s="21">
        <v>0</v>
      </c>
      <c r="I52" s="19">
        <v>31</v>
      </c>
      <c r="J52" s="21">
        <v>-0.54838709677419351</v>
      </c>
      <c r="K52" s="19">
        <v>108</v>
      </c>
      <c r="L52" s="20">
        <v>1.6353725015142338E-2</v>
      </c>
      <c r="M52" s="19">
        <v>91</v>
      </c>
      <c r="N52" s="20">
        <v>1.295742560159476E-2</v>
      </c>
      <c r="O52" s="21">
        <v>0.18681318681318682</v>
      </c>
    </row>
    <row r="53" spans="2:15" ht="14.4" thickBot="1">
      <c r="B53" s="68"/>
      <c r="C53" s="13" t="s">
        <v>29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0</v>
      </c>
      <c r="N53" s="15">
        <v>0</v>
      </c>
      <c r="O53" s="16"/>
    </row>
    <row r="54" spans="2:15" ht="14.4" thickBot="1">
      <c r="B54" s="22" t="s">
        <v>35</v>
      </c>
      <c r="C54" s="22" t="s">
        <v>30</v>
      </c>
      <c r="D54" s="23">
        <v>1969</v>
      </c>
      <c r="E54" s="24">
        <v>1</v>
      </c>
      <c r="F54" s="23">
        <v>1690</v>
      </c>
      <c r="G54" s="24">
        <v>1</v>
      </c>
      <c r="H54" s="25">
        <v>0.16508875739644968</v>
      </c>
      <c r="I54" s="23">
        <v>1862</v>
      </c>
      <c r="J54" s="24">
        <v>5.7465091299677695E-2</v>
      </c>
      <c r="K54" s="23">
        <v>6604</v>
      </c>
      <c r="L54" s="24">
        <v>1</v>
      </c>
      <c r="M54" s="23">
        <v>7023</v>
      </c>
      <c r="N54" s="24">
        <v>1</v>
      </c>
      <c r="O54" s="25">
        <v>-5.9661113484265949E-2</v>
      </c>
    </row>
    <row r="55" spans="2:15" ht="14.4" thickBot="1">
      <c r="B55" s="22" t="s">
        <v>45</v>
      </c>
      <c r="C55" s="22" t="s">
        <v>30</v>
      </c>
      <c r="D55" s="23">
        <v>2</v>
      </c>
      <c r="E55" s="24">
        <v>1</v>
      </c>
      <c r="F55" s="23">
        <v>1</v>
      </c>
      <c r="G55" s="24">
        <v>1</v>
      </c>
      <c r="H55" s="25">
        <v>1</v>
      </c>
      <c r="I55" s="23">
        <v>2</v>
      </c>
      <c r="J55" s="24">
        <v>0</v>
      </c>
      <c r="K55" s="23">
        <v>5</v>
      </c>
      <c r="L55" s="24">
        <v>1</v>
      </c>
      <c r="M55" s="23">
        <v>3</v>
      </c>
      <c r="N55" s="24">
        <v>1</v>
      </c>
      <c r="O55" s="25">
        <v>0.66666666666666674</v>
      </c>
    </row>
    <row r="56" spans="2:15" ht="14.4" thickBot="1">
      <c r="B56" s="82"/>
      <c r="C56" s="83" t="s">
        <v>30</v>
      </c>
      <c r="D56" s="26">
        <v>1971</v>
      </c>
      <c r="E56" s="27">
        <v>1</v>
      </c>
      <c r="F56" s="26">
        <v>1691</v>
      </c>
      <c r="G56" s="27">
        <v>1</v>
      </c>
      <c r="H56" s="28">
        <v>0.16558249556475468</v>
      </c>
      <c r="I56" s="26">
        <v>1864</v>
      </c>
      <c r="J56" s="28">
        <v>5.7403433476394872E-2</v>
      </c>
      <c r="K56" s="26">
        <v>6609</v>
      </c>
      <c r="L56" s="27">
        <v>1</v>
      </c>
      <c r="M56" s="26">
        <v>7026</v>
      </c>
      <c r="N56" s="27">
        <v>1</v>
      </c>
      <c r="O56" s="28">
        <v>-5.9350982066609714E-2</v>
      </c>
    </row>
    <row r="57" spans="2:15">
      <c r="B57" s="1" t="s">
        <v>58</v>
      </c>
      <c r="C57" s="29"/>
      <c r="D57" s="1"/>
      <c r="E57" s="1"/>
      <c r="F57" s="1"/>
      <c r="G57" s="1"/>
      <c r="H57" s="72"/>
      <c r="I57" s="72"/>
      <c r="J57" s="72"/>
      <c r="K57" s="72"/>
      <c r="L57" s="72"/>
      <c r="M57" s="72"/>
      <c r="N57" s="72"/>
      <c r="O57" s="72"/>
    </row>
    <row r="58" spans="2:15">
      <c r="B58" s="30" t="s">
        <v>59</v>
      </c>
      <c r="C58" s="1"/>
      <c r="D58" s="1"/>
      <c r="E58" s="1"/>
      <c r="F58" s="1"/>
      <c r="G58" s="1"/>
    </row>
    <row r="60" spans="2:15">
      <c r="B60" s="110" t="s">
        <v>43</v>
      </c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61"/>
    </row>
    <row r="61" spans="2:15" ht="14.4" thickBot="1">
      <c r="B61" s="111" t="s">
        <v>44</v>
      </c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62" t="s">
        <v>33</v>
      </c>
    </row>
    <row r="62" spans="2:15">
      <c r="B62" s="100" t="s">
        <v>21</v>
      </c>
      <c r="C62" s="102" t="s">
        <v>1</v>
      </c>
      <c r="D62" s="104" t="s">
        <v>88</v>
      </c>
      <c r="E62" s="105"/>
      <c r="F62" s="105"/>
      <c r="G62" s="105"/>
      <c r="H62" s="106"/>
      <c r="I62" s="109" t="s">
        <v>85</v>
      </c>
      <c r="J62" s="106"/>
      <c r="K62" s="109" t="s">
        <v>90</v>
      </c>
      <c r="L62" s="105"/>
      <c r="M62" s="105"/>
      <c r="N62" s="105"/>
      <c r="O62" s="115"/>
    </row>
    <row r="63" spans="2:15" ht="14.4" thickBot="1">
      <c r="B63" s="101"/>
      <c r="C63" s="103"/>
      <c r="D63" s="116" t="s">
        <v>89</v>
      </c>
      <c r="E63" s="113"/>
      <c r="F63" s="113"/>
      <c r="G63" s="113"/>
      <c r="H63" s="117"/>
      <c r="I63" s="112" t="s">
        <v>86</v>
      </c>
      <c r="J63" s="117"/>
      <c r="K63" s="112" t="s">
        <v>91</v>
      </c>
      <c r="L63" s="113"/>
      <c r="M63" s="113"/>
      <c r="N63" s="113"/>
      <c r="O63" s="114"/>
    </row>
    <row r="64" spans="2:15" ht="15" customHeight="1">
      <c r="B64" s="101"/>
      <c r="C64" s="103"/>
      <c r="D64" s="96">
        <v>2025</v>
      </c>
      <c r="E64" s="97"/>
      <c r="F64" s="96">
        <v>2024</v>
      </c>
      <c r="G64" s="97"/>
      <c r="H64" s="86" t="s">
        <v>22</v>
      </c>
      <c r="I64" s="107">
        <v>2024</v>
      </c>
      <c r="J64" s="107" t="s">
        <v>78</v>
      </c>
      <c r="K64" s="96">
        <v>2025</v>
      </c>
      <c r="L64" s="97"/>
      <c r="M64" s="96">
        <v>2024</v>
      </c>
      <c r="N64" s="97"/>
      <c r="O64" s="86" t="s">
        <v>22</v>
      </c>
    </row>
    <row r="65" spans="2:15" ht="15" customHeight="1" thickBot="1">
      <c r="B65" s="88" t="s">
        <v>21</v>
      </c>
      <c r="C65" s="90" t="s">
        <v>24</v>
      </c>
      <c r="D65" s="98"/>
      <c r="E65" s="99"/>
      <c r="F65" s="98"/>
      <c r="G65" s="99"/>
      <c r="H65" s="87"/>
      <c r="I65" s="108"/>
      <c r="J65" s="108"/>
      <c r="K65" s="98"/>
      <c r="L65" s="99"/>
      <c r="M65" s="98"/>
      <c r="N65" s="99"/>
      <c r="O65" s="87"/>
    </row>
    <row r="66" spans="2:15" ht="15" customHeight="1">
      <c r="B66" s="88"/>
      <c r="C66" s="90"/>
      <c r="D66" s="6" t="s">
        <v>25</v>
      </c>
      <c r="E66" s="7" t="s">
        <v>2</v>
      </c>
      <c r="F66" s="6" t="s">
        <v>25</v>
      </c>
      <c r="G66" s="7" t="s">
        <v>2</v>
      </c>
      <c r="H66" s="92" t="s">
        <v>26</v>
      </c>
      <c r="I66" s="8" t="s">
        <v>25</v>
      </c>
      <c r="J66" s="94" t="s">
        <v>87</v>
      </c>
      <c r="K66" s="6" t="s">
        <v>25</v>
      </c>
      <c r="L66" s="7" t="s">
        <v>2</v>
      </c>
      <c r="M66" s="6" t="s">
        <v>25</v>
      </c>
      <c r="N66" s="7" t="s">
        <v>2</v>
      </c>
      <c r="O66" s="92" t="s">
        <v>26</v>
      </c>
    </row>
    <row r="67" spans="2:15" ht="27" thickBot="1">
      <c r="B67" s="89"/>
      <c r="C67" s="91"/>
      <c r="D67" s="9" t="s">
        <v>27</v>
      </c>
      <c r="E67" s="10" t="s">
        <v>28</v>
      </c>
      <c r="F67" s="9" t="s">
        <v>27</v>
      </c>
      <c r="G67" s="10" t="s">
        <v>28</v>
      </c>
      <c r="H67" s="93"/>
      <c r="I67" s="11" t="s">
        <v>27</v>
      </c>
      <c r="J67" s="95"/>
      <c r="K67" s="9" t="s">
        <v>27</v>
      </c>
      <c r="L67" s="10" t="s">
        <v>28</v>
      </c>
      <c r="M67" s="9" t="s">
        <v>27</v>
      </c>
      <c r="N67" s="10" t="s">
        <v>28</v>
      </c>
      <c r="O67" s="93"/>
    </row>
    <row r="68" spans="2:15" ht="14.4" thickBot="1">
      <c r="B68" s="63"/>
      <c r="C68" s="13" t="s">
        <v>12</v>
      </c>
      <c r="D68" s="14">
        <v>154</v>
      </c>
      <c r="E68" s="15">
        <v>0.2153846153846154</v>
      </c>
      <c r="F68" s="14">
        <v>226</v>
      </c>
      <c r="G68" s="15">
        <v>0.3108665749656121</v>
      </c>
      <c r="H68" s="16">
        <v>-0.31858407079646023</v>
      </c>
      <c r="I68" s="14">
        <v>158</v>
      </c>
      <c r="J68" s="16">
        <v>-2.5316455696202556E-2</v>
      </c>
      <c r="K68" s="14">
        <v>503</v>
      </c>
      <c r="L68" s="15">
        <v>0.20949604331528529</v>
      </c>
      <c r="M68" s="14">
        <v>731</v>
      </c>
      <c r="N68" s="15">
        <v>0.27911416571210385</v>
      </c>
      <c r="O68" s="16">
        <v>-0.31190150478796175</v>
      </c>
    </row>
    <row r="69" spans="2:15" ht="14.4" thickBot="1">
      <c r="B69" s="64"/>
      <c r="C69" s="18" t="s">
        <v>4</v>
      </c>
      <c r="D69" s="19">
        <v>117</v>
      </c>
      <c r="E69" s="20">
        <v>0.16363636363636364</v>
      </c>
      <c r="F69" s="19">
        <v>69</v>
      </c>
      <c r="G69" s="20">
        <v>9.4910591471801919E-2</v>
      </c>
      <c r="H69" s="21">
        <v>0.69565217391304346</v>
      </c>
      <c r="I69" s="19">
        <v>126</v>
      </c>
      <c r="J69" s="21">
        <v>-7.1428571428571397E-2</v>
      </c>
      <c r="K69" s="19">
        <v>406</v>
      </c>
      <c r="L69" s="20">
        <v>0.16909620991253643</v>
      </c>
      <c r="M69" s="19">
        <v>316</v>
      </c>
      <c r="N69" s="20">
        <v>0.12065673921344025</v>
      </c>
      <c r="O69" s="21">
        <v>0.28481012658227844</v>
      </c>
    </row>
    <row r="70" spans="2:15" ht="14.4" thickBot="1">
      <c r="B70" s="64"/>
      <c r="C70" s="13" t="s">
        <v>9</v>
      </c>
      <c r="D70" s="14">
        <v>109</v>
      </c>
      <c r="E70" s="15">
        <v>0.15244755244755245</v>
      </c>
      <c r="F70" s="14">
        <v>145</v>
      </c>
      <c r="G70" s="15">
        <v>0.19944979367262725</v>
      </c>
      <c r="H70" s="16">
        <v>-0.24827586206896557</v>
      </c>
      <c r="I70" s="14">
        <v>110</v>
      </c>
      <c r="J70" s="16">
        <v>-9.0909090909090384E-3</v>
      </c>
      <c r="K70" s="14">
        <v>373</v>
      </c>
      <c r="L70" s="15">
        <v>0.15535193669304456</v>
      </c>
      <c r="M70" s="14">
        <v>494</v>
      </c>
      <c r="N70" s="15">
        <v>0.18862161130202368</v>
      </c>
      <c r="O70" s="16">
        <v>-0.24493927125506076</v>
      </c>
    </row>
    <row r="71" spans="2:15" ht="14.4" thickBot="1">
      <c r="B71" s="64"/>
      <c r="C71" s="65" t="s">
        <v>10</v>
      </c>
      <c r="D71" s="19">
        <v>105</v>
      </c>
      <c r="E71" s="20">
        <v>0.14685314685314685</v>
      </c>
      <c r="F71" s="19">
        <v>102</v>
      </c>
      <c r="G71" s="20">
        <v>0.14030261348005502</v>
      </c>
      <c r="H71" s="21">
        <v>2.9411764705882248E-2</v>
      </c>
      <c r="I71" s="19">
        <v>104</v>
      </c>
      <c r="J71" s="21">
        <v>9.6153846153845812E-3</v>
      </c>
      <c r="K71" s="19">
        <v>371</v>
      </c>
      <c r="L71" s="20">
        <v>0.15451895043731778</v>
      </c>
      <c r="M71" s="19">
        <v>338</v>
      </c>
      <c r="N71" s="20">
        <v>0.12905689194348988</v>
      </c>
      <c r="O71" s="21">
        <v>9.76331360946745E-2</v>
      </c>
    </row>
    <row r="72" spans="2:15" ht="14.4" thickBot="1">
      <c r="B72" s="64"/>
      <c r="C72" s="66" t="s">
        <v>8</v>
      </c>
      <c r="D72" s="14">
        <v>117</v>
      </c>
      <c r="E72" s="15">
        <v>0.16363636363636364</v>
      </c>
      <c r="F72" s="14">
        <v>75</v>
      </c>
      <c r="G72" s="15">
        <v>0.1031636863823934</v>
      </c>
      <c r="H72" s="16">
        <v>0.56000000000000005</v>
      </c>
      <c r="I72" s="14">
        <v>71</v>
      </c>
      <c r="J72" s="16">
        <v>0.647887323943662</v>
      </c>
      <c r="K72" s="14">
        <v>297</v>
      </c>
      <c r="L72" s="15">
        <v>0.1236984589754269</v>
      </c>
      <c r="M72" s="14">
        <v>303</v>
      </c>
      <c r="N72" s="15">
        <v>0.1156930126002291</v>
      </c>
      <c r="O72" s="16">
        <v>-1.980198019801982E-2</v>
      </c>
    </row>
    <row r="73" spans="2:15" ht="14.4" thickBot="1">
      <c r="B73" s="64"/>
      <c r="C73" s="67" t="s">
        <v>3</v>
      </c>
      <c r="D73" s="19">
        <v>34</v>
      </c>
      <c r="E73" s="20">
        <v>4.7552447552447551E-2</v>
      </c>
      <c r="F73" s="19">
        <v>44</v>
      </c>
      <c r="G73" s="20">
        <v>6.0522696011004129E-2</v>
      </c>
      <c r="H73" s="21">
        <v>-0.22727272727272729</v>
      </c>
      <c r="I73" s="19">
        <v>61</v>
      </c>
      <c r="J73" s="21">
        <v>-0.44262295081967218</v>
      </c>
      <c r="K73" s="19">
        <v>176</v>
      </c>
      <c r="L73" s="20">
        <v>7.3302790503956688E-2</v>
      </c>
      <c r="M73" s="19">
        <v>164</v>
      </c>
      <c r="N73" s="20">
        <v>6.2619320351279109E-2</v>
      </c>
      <c r="O73" s="21">
        <v>7.3170731707317138E-2</v>
      </c>
    </row>
    <row r="74" spans="2:15" ht="14.4" thickBot="1">
      <c r="B74" s="64"/>
      <c r="C74" s="13" t="s">
        <v>11</v>
      </c>
      <c r="D74" s="14">
        <v>44</v>
      </c>
      <c r="E74" s="15">
        <v>6.1538461538461542E-2</v>
      </c>
      <c r="F74" s="14">
        <v>23</v>
      </c>
      <c r="G74" s="15">
        <v>3.1636863823933978E-2</v>
      </c>
      <c r="H74" s="16">
        <v>0.91304347826086962</v>
      </c>
      <c r="I74" s="14">
        <v>39</v>
      </c>
      <c r="J74" s="16">
        <v>0.12820512820512819</v>
      </c>
      <c r="K74" s="14">
        <v>135</v>
      </c>
      <c r="L74" s="15">
        <v>5.6226572261557688E-2</v>
      </c>
      <c r="M74" s="14">
        <v>129</v>
      </c>
      <c r="N74" s="15">
        <v>4.9255441008018326E-2</v>
      </c>
      <c r="O74" s="16">
        <v>4.6511627906976827E-2</v>
      </c>
    </row>
    <row r="75" spans="2:15" ht="14.4" thickBot="1">
      <c r="B75" s="64"/>
      <c r="C75" s="67" t="s">
        <v>29</v>
      </c>
      <c r="D75" s="19">
        <f>+D76-SUM(D68:D74)</f>
        <v>35</v>
      </c>
      <c r="E75" s="20">
        <f>+E76-SUM(E68:E74)</f>
        <v>4.8951048951048959E-2</v>
      </c>
      <c r="F75" s="19">
        <f>+F76-SUM(F68:F74)</f>
        <v>43</v>
      </c>
      <c r="G75" s="20">
        <f>+G76-SUM(G68:G74)</f>
        <v>5.9147180192572257E-2</v>
      </c>
      <c r="H75" s="21">
        <f>+D75/F75-1</f>
        <v>-0.18604651162790697</v>
      </c>
      <c r="I75" s="19">
        <f>+I76-SUM(I68:I74)</f>
        <v>40</v>
      </c>
      <c r="J75" s="21">
        <f>+D75/I75-1</f>
        <v>-0.125</v>
      </c>
      <c r="K75" s="19">
        <f>+K76-SUM(K68:K74)</f>
        <v>140</v>
      </c>
      <c r="L75" s="20">
        <f>+L76-SUM(L68:L74)</f>
        <v>5.8309037900874605E-2</v>
      </c>
      <c r="M75" s="19">
        <f>+M76-SUM(M68:M74)</f>
        <v>144</v>
      </c>
      <c r="N75" s="20">
        <f>+N76-SUM(N68:N74)</f>
        <v>5.4982817869415612E-2</v>
      </c>
      <c r="O75" s="21">
        <f>+K75/M75-1</f>
        <v>-2.777777777777779E-2</v>
      </c>
    </row>
    <row r="76" spans="2:15" ht="14.4" thickBot="1">
      <c r="B76" s="82"/>
      <c r="C76" s="83" t="s">
        <v>30</v>
      </c>
      <c r="D76" s="26">
        <v>715</v>
      </c>
      <c r="E76" s="27">
        <v>1</v>
      </c>
      <c r="F76" s="26">
        <v>727</v>
      </c>
      <c r="G76" s="27">
        <v>1</v>
      </c>
      <c r="H76" s="28">
        <v>-1.6506189821182904E-2</v>
      </c>
      <c r="I76" s="26">
        <v>709</v>
      </c>
      <c r="J76" s="28">
        <v>8.4626234132580969E-3</v>
      </c>
      <c r="K76" s="26">
        <v>2401</v>
      </c>
      <c r="L76" s="27">
        <v>1</v>
      </c>
      <c r="M76" s="26">
        <v>2619</v>
      </c>
      <c r="N76" s="27">
        <v>1</v>
      </c>
      <c r="O76" s="28">
        <v>-8.3237877052310005E-2</v>
      </c>
    </row>
    <row r="77" spans="2:15">
      <c r="B77" s="1" t="s">
        <v>40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2:15">
      <c r="B78" s="30"/>
    </row>
  </sheetData>
  <mergeCells count="72"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</mergeCells>
  <conditionalFormatting sqref="D10:O17">
    <cfRule type="cellIs" dxfId="38" priority="34" operator="equal">
      <formula>0</formula>
    </cfRule>
  </conditionalFormatting>
  <conditionalFormatting sqref="D19:O27">
    <cfRule type="cellIs" dxfId="37" priority="24" operator="equal">
      <formula>0</formula>
    </cfRule>
  </conditionalFormatting>
  <conditionalFormatting sqref="D43:O43">
    <cfRule type="cellIs" dxfId="36" priority="19" operator="equal">
      <formula>0</formula>
    </cfRule>
  </conditionalFormatting>
  <conditionalFormatting sqref="D45:O53">
    <cfRule type="cellIs" dxfId="35" priority="8" operator="equal">
      <formula>0</formula>
    </cfRule>
  </conditionalFormatting>
  <conditionalFormatting sqref="D68:O75">
    <cfRule type="cellIs" dxfId="34" priority="1" operator="equal">
      <formula>0</formula>
    </cfRule>
  </conditionalFormatting>
  <conditionalFormatting sqref="H10:H29 O10:O29 J19:J27">
    <cfRule type="cellIs" dxfId="33" priority="28" operator="lessThan">
      <formula>0</formula>
    </cfRule>
  </conditionalFormatting>
  <conditionalFormatting sqref="H43:H55 O43:O55">
    <cfRule type="cellIs" dxfId="32" priority="6" operator="lessThan">
      <formula>0</formula>
    </cfRule>
  </conditionalFormatting>
  <conditionalFormatting sqref="H68:H75 J68:J75 O68:O75">
    <cfRule type="cellIs" dxfId="31" priority="5" operator="lessThan">
      <formula>0</formula>
    </cfRule>
  </conditionalFormatting>
  <conditionalFormatting sqref="J10:J17">
    <cfRule type="cellIs" dxfId="30" priority="38" operator="lessThan">
      <formula>0</formula>
    </cfRule>
  </conditionalFormatting>
  <conditionalFormatting sqref="J43">
    <cfRule type="cellIs" dxfId="29" priority="23" operator="lessThan">
      <formula>0</formula>
    </cfRule>
  </conditionalFormatting>
  <conditionalFormatting sqref="J45:J53">
    <cfRule type="cellIs" dxfId="28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90" zoomScaleNormal="90" workbookViewId="0">
      <selection activeCell="D17" sqref="D17:O17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8.44140625" style="42" customWidth="1"/>
    <col min="4" max="9" width="9" style="42" customWidth="1"/>
    <col min="10" max="10" width="11" style="42" customWidth="1"/>
    <col min="11" max="14" width="9" style="42" customWidth="1"/>
    <col min="15" max="15" width="11.44140625" style="42" customWidth="1"/>
    <col min="16" max="16384" width="9.109375" style="42"/>
  </cols>
  <sheetData>
    <row r="1" spans="2:15">
      <c r="B1" s="42" t="s">
        <v>7</v>
      </c>
      <c r="E1" s="43"/>
      <c r="O1" s="44">
        <v>45785</v>
      </c>
    </row>
    <row r="2" spans="2:15">
      <c r="B2" s="110" t="s">
        <v>32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73"/>
    </row>
    <row r="3" spans="2:15" ht="14.4" thickBot="1">
      <c r="B3" s="111" t="s">
        <v>31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71" t="s">
        <v>71</v>
      </c>
    </row>
    <row r="4" spans="2:15" ht="15" customHeight="1">
      <c r="B4" s="100" t="s">
        <v>0</v>
      </c>
      <c r="C4" s="102" t="s">
        <v>1</v>
      </c>
      <c r="D4" s="104" t="s">
        <v>88</v>
      </c>
      <c r="E4" s="105"/>
      <c r="F4" s="105"/>
      <c r="G4" s="105"/>
      <c r="H4" s="106"/>
      <c r="I4" s="109" t="s">
        <v>85</v>
      </c>
      <c r="J4" s="106"/>
      <c r="K4" s="109" t="s">
        <v>90</v>
      </c>
      <c r="L4" s="105"/>
      <c r="M4" s="105"/>
      <c r="N4" s="105"/>
      <c r="O4" s="115"/>
    </row>
    <row r="5" spans="2:15" ht="14.4" thickBot="1">
      <c r="B5" s="101"/>
      <c r="C5" s="103"/>
      <c r="D5" s="116" t="s">
        <v>89</v>
      </c>
      <c r="E5" s="113"/>
      <c r="F5" s="113"/>
      <c r="G5" s="113"/>
      <c r="H5" s="117"/>
      <c r="I5" s="112" t="s">
        <v>86</v>
      </c>
      <c r="J5" s="117"/>
      <c r="K5" s="112" t="s">
        <v>91</v>
      </c>
      <c r="L5" s="113"/>
      <c r="M5" s="113"/>
      <c r="N5" s="113"/>
      <c r="O5" s="114"/>
    </row>
    <row r="6" spans="2:15" ht="19.5" customHeight="1">
      <c r="B6" s="101"/>
      <c r="C6" s="103"/>
      <c r="D6" s="96">
        <v>2025</v>
      </c>
      <c r="E6" s="97"/>
      <c r="F6" s="96">
        <v>2024</v>
      </c>
      <c r="G6" s="97"/>
      <c r="H6" s="86" t="s">
        <v>22</v>
      </c>
      <c r="I6" s="107">
        <v>2024</v>
      </c>
      <c r="J6" s="107" t="s">
        <v>78</v>
      </c>
      <c r="K6" s="96">
        <v>2025</v>
      </c>
      <c r="L6" s="97"/>
      <c r="M6" s="96">
        <v>2024</v>
      </c>
      <c r="N6" s="97"/>
      <c r="O6" s="86" t="s">
        <v>22</v>
      </c>
    </row>
    <row r="7" spans="2:15" ht="19.5" customHeight="1" thickBot="1">
      <c r="B7" s="88" t="s">
        <v>23</v>
      </c>
      <c r="C7" s="90" t="s">
        <v>24</v>
      </c>
      <c r="D7" s="98"/>
      <c r="E7" s="99"/>
      <c r="F7" s="98"/>
      <c r="G7" s="99"/>
      <c r="H7" s="87"/>
      <c r="I7" s="108"/>
      <c r="J7" s="108"/>
      <c r="K7" s="98"/>
      <c r="L7" s="99"/>
      <c r="M7" s="98"/>
      <c r="N7" s="99"/>
      <c r="O7" s="87"/>
    </row>
    <row r="8" spans="2:15" ht="15" customHeight="1">
      <c r="B8" s="88"/>
      <c r="C8" s="90"/>
      <c r="D8" s="6" t="s">
        <v>25</v>
      </c>
      <c r="E8" s="7" t="s">
        <v>2</v>
      </c>
      <c r="F8" s="6" t="s">
        <v>25</v>
      </c>
      <c r="G8" s="7" t="s">
        <v>2</v>
      </c>
      <c r="H8" s="92" t="s">
        <v>26</v>
      </c>
      <c r="I8" s="8" t="s">
        <v>25</v>
      </c>
      <c r="J8" s="94" t="s">
        <v>87</v>
      </c>
      <c r="K8" s="6" t="s">
        <v>25</v>
      </c>
      <c r="L8" s="7" t="s">
        <v>2</v>
      </c>
      <c r="M8" s="6" t="s">
        <v>25</v>
      </c>
      <c r="N8" s="7" t="s">
        <v>2</v>
      </c>
      <c r="O8" s="92" t="s">
        <v>26</v>
      </c>
    </row>
    <row r="9" spans="2:15" ht="15" customHeight="1" thickBot="1">
      <c r="B9" s="89"/>
      <c r="C9" s="91"/>
      <c r="D9" s="9" t="s">
        <v>27</v>
      </c>
      <c r="E9" s="10" t="s">
        <v>28</v>
      </c>
      <c r="F9" s="9" t="s">
        <v>27</v>
      </c>
      <c r="G9" s="10" t="s">
        <v>28</v>
      </c>
      <c r="H9" s="93"/>
      <c r="I9" s="11" t="s">
        <v>27</v>
      </c>
      <c r="J9" s="95"/>
      <c r="K9" s="9" t="s">
        <v>27</v>
      </c>
      <c r="L9" s="10" t="s">
        <v>28</v>
      </c>
      <c r="M9" s="9" t="s">
        <v>27</v>
      </c>
      <c r="N9" s="10" t="s">
        <v>28</v>
      </c>
      <c r="O9" s="93"/>
    </row>
    <row r="10" spans="2:15" ht="14.4" thickBot="1">
      <c r="B10" s="12">
        <v>1</v>
      </c>
      <c r="C10" s="13" t="s">
        <v>9</v>
      </c>
      <c r="D10" s="14">
        <v>78</v>
      </c>
      <c r="E10" s="15">
        <v>0.39</v>
      </c>
      <c r="F10" s="14">
        <v>92</v>
      </c>
      <c r="G10" s="15">
        <v>0.43396226415094341</v>
      </c>
      <c r="H10" s="16">
        <v>-0.15217391304347827</v>
      </c>
      <c r="I10" s="14">
        <v>80</v>
      </c>
      <c r="J10" s="16">
        <v>-2.5000000000000022E-2</v>
      </c>
      <c r="K10" s="14">
        <v>320</v>
      </c>
      <c r="L10" s="15">
        <v>0.43243243243243246</v>
      </c>
      <c r="M10" s="14">
        <v>304</v>
      </c>
      <c r="N10" s="15">
        <v>0.42816901408450703</v>
      </c>
      <c r="O10" s="16">
        <v>5.2631578947368363E-2</v>
      </c>
    </row>
    <row r="11" spans="2:15" ht="14.4" thickBot="1">
      <c r="B11" s="59">
        <v>2</v>
      </c>
      <c r="C11" s="18" t="s">
        <v>4</v>
      </c>
      <c r="D11" s="19">
        <v>25</v>
      </c>
      <c r="E11" s="20">
        <v>0.125</v>
      </c>
      <c r="F11" s="19">
        <v>15</v>
      </c>
      <c r="G11" s="20">
        <v>7.0754716981132074E-2</v>
      </c>
      <c r="H11" s="21">
        <v>0.66666666666666674</v>
      </c>
      <c r="I11" s="19">
        <v>13</v>
      </c>
      <c r="J11" s="21">
        <v>0.92307692307692313</v>
      </c>
      <c r="K11" s="19">
        <v>94</v>
      </c>
      <c r="L11" s="20">
        <v>0.12702702702702703</v>
      </c>
      <c r="M11" s="19">
        <v>69</v>
      </c>
      <c r="N11" s="20">
        <v>9.7183098591549291E-2</v>
      </c>
      <c r="O11" s="21">
        <v>0.3623188405797102</v>
      </c>
    </row>
    <row r="12" spans="2:15" ht="14.4" thickBot="1">
      <c r="B12" s="12">
        <v>3</v>
      </c>
      <c r="C12" s="13" t="s">
        <v>41</v>
      </c>
      <c r="D12" s="14">
        <v>29</v>
      </c>
      <c r="E12" s="15">
        <v>0.14499999999999999</v>
      </c>
      <c r="F12" s="14">
        <v>18</v>
      </c>
      <c r="G12" s="15">
        <v>8.4905660377358486E-2</v>
      </c>
      <c r="H12" s="16">
        <v>0.61111111111111116</v>
      </c>
      <c r="I12" s="14">
        <v>27</v>
      </c>
      <c r="J12" s="16">
        <v>7.4074074074074181E-2</v>
      </c>
      <c r="K12" s="14">
        <v>80</v>
      </c>
      <c r="L12" s="15">
        <v>0.10810810810810811</v>
      </c>
      <c r="M12" s="14">
        <v>70</v>
      </c>
      <c r="N12" s="15">
        <v>9.8591549295774641E-2</v>
      </c>
      <c r="O12" s="16">
        <v>0.14285714285714279</v>
      </c>
    </row>
    <row r="13" spans="2:15" ht="14.4" thickBot="1">
      <c r="B13" s="59">
        <v>4</v>
      </c>
      <c r="C13" s="18" t="s">
        <v>12</v>
      </c>
      <c r="D13" s="19">
        <v>20</v>
      </c>
      <c r="E13" s="20">
        <v>0.1</v>
      </c>
      <c r="F13" s="19">
        <v>20</v>
      </c>
      <c r="G13" s="20">
        <v>9.4339622641509441E-2</v>
      </c>
      <c r="H13" s="21">
        <v>0</v>
      </c>
      <c r="I13" s="19">
        <v>17</v>
      </c>
      <c r="J13" s="21">
        <v>0.17647058823529416</v>
      </c>
      <c r="K13" s="19">
        <v>66</v>
      </c>
      <c r="L13" s="20">
        <v>8.9189189189189194E-2</v>
      </c>
      <c r="M13" s="19">
        <v>64</v>
      </c>
      <c r="N13" s="20">
        <v>9.014084507042254E-2</v>
      </c>
      <c r="O13" s="21">
        <v>3.125E-2</v>
      </c>
    </row>
    <row r="14" spans="2:15" ht="14.4" thickBot="1">
      <c r="B14" s="12">
        <v>5</v>
      </c>
      <c r="C14" s="13" t="s">
        <v>16</v>
      </c>
      <c r="D14" s="14">
        <v>10</v>
      </c>
      <c r="E14" s="15">
        <v>0.05</v>
      </c>
      <c r="F14" s="14">
        <v>20</v>
      </c>
      <c r="G14" s="15">
        <v>9.4339622641509441E-2</v>
      </c>
      <c r="H14" s="16">
        <v>-0.5</v>
      </c>
      <c r="I14" s="14">
        <v>5</v>
      </c>
      <c r="J14" s="16">
        <v>1</v>
      </c>
      <c r="K14" s="14">
        <v>38</v>
      </c>
      <c r="L14" s="15">
        <v>5.1351351351351354E-2</v>
      </c>
      <c r="M14" s="14">
        <v>73</v>
      </c>
      <c r="N14" s="15">
        <v>0.10281690140845071</v>
      </c>
      <c r="O14" s="16">
        <v>-0.47945205479452058</v>
      </c>
    </row>
    <row r="15" spans="2:15" ht="14.4" thickBot="1">
      <c r="B15" s="84" t="s">
        <v>42</v>
      </c>
      <c r="C15" s="85"/>
      <c r="D15" s="23">
        <f>SUM(D10:D14)</f>
        <v>162</v>
      </c>
      <c r="E15" s="24">
        <f>D15/D17</f>
        <v>0.81</v>
      </c>
      <c r="F15" s="23">
        <f>SUM(F10:F14)</f>
        <v>165</v>
      </c>
      <c r="G15" s="24">
        <f>F15/F17</f>
        <v>0.77830188679245282</v>
      </c>
      <c r="H15" s="25">
        <f>D15/F15-1</f>
        <v>-1.8181818181818188E-2</v>
      </c>
      <c r="I15" s="23">
        <f>SUM(I10:I14)</f>
        <v>142</v>
      </c>
      <c r="J15" s="24">
        <f>D15/I15-1</f>
        <v>0.14084507042253525</v>
      </c>
      <c r="K15" s="23">
        <f>SUM(K10:K14)</f>
        <v>598</v>
      </c>
      <c r="L15" s="24">
        <f>K15/K17</f>
        <v>0.80810810810810807</v>
      </c>
      <c r="M15" s="23">
        <f>SUM(M10:M14)</f>
        <v>580</v>
      </c>
      <c r="N15" s="24">
        <f>M15/M17</f>
        <v>0.81690140845070425</v>
      </c>
      <c r="O15" s="25">
        <f>K15/M15-1</f>
        <v>3.1034482758620641E-2</v>
      </c>
    </row>
    <row r="16" spans="2:15" ht="14.4" thickBot="1">
      <c r="B16" s="84" t="s">
        <v>29</v>
      </c>
      <c r="C16" s="85"/>
      <c r="D16" s="23">
        <f>D17-D15</f>
        <v>38</v>
      </c>
      <c r="E16" s="24">
        <f t="shared" ref="E16:O16" si="0">E17-E15</f>
        <v>0.18999999999999995</v>
      </c>
      <c r="F16" s="38">
        <f t="shared" si="0"/>
        <v>47</v>
      </c>
      <c r="G16" s="24">
        <f t="shared" si="0"/>
        <v>0.2216981132075474</v>
      </c>
      <c r="H16" s="25">
        <f t="shared" si="0"/>
        <v>-3.842195540308746E-2</v>
      </c>
      <c r="I16" s="38">
        <f t="shared" si="0"/>
        <v>28</v>
      </c>
      <c r="J16" s="25">
        <f t="shared" si="0"/>
        <v>3.5625517812758911E-2</v>
      </c>
      <c r="K16" s="38">
        <f t="shared" si="0"/>
        <v>142</v>
      </c>
      <c r="L16" s="24">
        <f t="shared" si="0"/>
        <v>0.19189189189189193</v>
      </c>
      <c r="M16" s="38">
        <f t="shared" si="0"/>
        <v>130</v>
      </c>
      <c r="N16" s="24">
        <f t="shared" si="0"/>
        <v>0.18309859154929553</v>
      </c>
      <c r="O16" s="25">
        <f t="shared" si="0"/>
        <v>1.1219038368139866E-2</v>
      </c>
    </row>
    <row r="17" spans="2:15" ht="14.4" thickBot="1">
      <c r="B17" s="82" t="s">
        <v>30</v>
      </c>
      <c r="C17" s="83"/>
      <c r="D17" s="26">
        <v>200</v>
      </c>
      <c r="E17" s="27">
        <v>1</v>
      </c>
      <c r="F17" s="26">
        <v>212</v>
      </c>
      <c r="G17" s="27">
        <v>1.0000000000000002</v>
      </c>
      <c r="H17" s="28">
        <v>-5.6603773584905648E-2</v>
      </c>
      <c r="I17" s="26">
        <v>170</v>
      </c>
      <c r="J17" s="28">
        <v>0.17647058823529416</v>
      </c>
      <c r="K17" s="26">
        <v>740</v>
      </c>
      <c r="L17" s="27">
        <v>1</v>
      </c>
      <c r="M17" s="26">
        <v>710</v>
      </c>
      <c r="N17" s="27">
        <v>0.99999999999999978</v>
      </c>
      <c r="O17" s="28">
        <v>4.2253521126760507E-2</v>
      </c>
    </row>
    <row r="18" spans="2:15">
      <c r="B18" s="42" t="s">
        <v>60</v>
      </c>
    </row>
    <row r="19" spans="2:15">
      <c r="B19" s="74" t="s">
        <v>72</v>
      </c>
    </row>
    <row r="20" spans="2:15">
      <c r="B20" s="30" t="s">
        <v>61</v>
      </c>
      <c r="C20" s="1"/>
      <c r="D20" s="1"/>
      <c r="E20" s="1"/>
      <c r="F20" s="1"/>
      <c r="G20" s="1"/>
    </row>
    <row r="21" spans="2:15">
      <c r="B21" s="75" t="s">
        <v>73</v>
      </c>
    </row>
    <row r="22" spans="2:15">
      <c r="B22" s="75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4" type="noConversion"/>
  <conditionalFormatting sqref="D10:O14">
    <cfRule type="cellIs" dxfId="27" priority="3" operator="equal">
      <formula>0</formula>
    </cfRule>
  </conditionalFormatting>
  <conditionalFormatting sqref="H10:H16 O10:O16">
    <cfRule type="cellIs" dxfId="26" priority="1" operator="lessThan">
      <formula>0</formula>
    </cfRule>
  </conditionalFormatting>
  <conditionalFormatting sqref="J10:J14">
    <cfRule type="cellIs" dxfId="25" priority="7" operator="lessThan">
      <formula>0</formula>
    </cfRule>
  </conditionalFormatting>
  <conditionalFormatting sqref="J16">
    <cfRule type="cellIs" dxfId="24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B3FA9-D253-44EE-B312-824B87964087}">
  <sheetPr>
    <pageSetUpPr fitToPage="1"/>
  </sheetPr>
  <dimension ref="B1:V66"/>
  <sheetViews>
    <sheetView showGridLines="0" workbookViewId="0"/>
  </sheetViews>
  <sheetFormatPr defaultColWidth="9.109375" defaultRowHeight="13.8"/>
  <cols>
    <col min="1" max="1" width="2" style="1" customWidth="1"/>
    <col min="2" max="2" width="8.109375" style="1" customWidth="1"/>
    <col min="3" max="3" width="19.109375" style="1" customWidth="1"/>
    <col min="4" max="12" width="10.109375" style="1" customWidth="1"/>
    <col min="13" max="14" width="4.44140625" style="1" customWidth="1"/>
    <col min="15" max="15" width="11.5546875" style="1" customWidth="1"/>
    <col min="16" max="16" width="19.109375" style="1" customWidth="1"/>
    <col min="17" max="17" width="10.44140625" style="1" customWidth="1"/>
    <col min="18" max="22" width="10.5546875" style="1" customWidth="1"/>
    <col min="23" max="23" width="11.6640625" style="1" customWidth="1"/>
    <col min="24" max="16384" width="9.109375" style="1"/>
  </cols>
  <sheetData>
    <row r="1" spans="2:22">
      <c r="B1" s="1" t="s">
        <v>7</v>
      </c>
      <c r="D1" s="2"/>
      <c r="O1" s="3"/>
      <c r="V1" s="78">
        <v>45785</v>
      </c>
    </row>
    <row r="2" spans="2:22" ht="14.4" customHeight="1">
      <c r="B2" s="110" t="s">
        <v>92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77"/>
      <c r="N2" s="29"/>
      <c r="O2" s="110" t="s">
        <v>80</v>
      </c>
      <c r="P2" s="110"/>
      <c r="Q2" s="110"/>
      <c r="R2" s="110"/>
      <c r="S2" s="110"/>
      <c r="T2" s="110"/>
      <c r="U2" s="110"/>
      <c r="V2" s="110"/>
    </row>
    <row r="3" spans="2:22" ht="14.4" customHeight="1">
      <c r="B3" s="111" t="s">
        <v>93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77"/>
      <c r="N3" s="29"/>
      <c r="O3" s="111" t="s">
        <v>81</v>
      </c>
      <c r="P3" s="111"/>
      <c r="Q3" s="111"/>
      <c r="R3" s="111"/>
      <c r="S3" s="111"/>
      <c r="T3" s="111"/>
      <c r="U3" s="111"/>
      <c r="V3" s="111"/>
    </row>
    <row r="4" spans="2:22" ht="14.4" customHeight="1" thickBot="1">
      <c r="B4" s="32"/>
      <c r="C4" s="32"/>
      <c r="D4" s="32"/>
      <c r="E4" s="32"/>
      <c r="F4" s="32"/>
      <c r="G4" s="32"/>
      <c r="H4" s="32"/>
      <c r="I4" s="32"/>
      <c r="J4" s="32"/>
      <c r="K4" s="33"/>
      <c r="L4" s="5" t="s">
        <v>33</v>
      </c>
      <c r="M4" s="77"/>
      <c r="O4" s="32"/>
      <c r="P4" s="32"/>
      <c r="Q4" s="32"/>
      <c r="R4" s="32"/>
      <c r="S4" s="32"/>
      <c r="T4" s="32"/>
      <c r="U4" s="33"/>
      <c r="V4" s="5" t="s">
        <v>33</v>
      </c>
    </row>
    <row r="5" spans="2:22" ht="14.4" customHeight="1">
      <c r="B5" s="102" t="s">
        <v>0</v>
      </c>
      <c r="C5" s="102" t="s">
        <v>1</v>
      </c>
      <c r="D5" s="104" t="s">
        <v>88</v>
      </c>
      <c r="E5" s="105"/>
      <c r="F5" s="105"/>
      <c r="G5" s="105"/>
      <c r="H5" s="105"/>
      <c r="I5" s="115"/>
      <c r="J5" s="104" t="s">
        <v>85</v>
      </c>
      <c r="K5" s="105"/>
      <c r="L5" s="115"/>
      <c r="M5" s="77"/>
      <c r="O5" s="102" t="s">
        <v>0</v>
      </c>
      <c r="P5" s="102" t="s">
        <v>1</v>
      </c>
      <c r="Q5" s="104" t="s">
        <v>94</v>
      </c>
      <c r="R5" s="105"/>
      <c r="S5" s="105"/>
      <c r="T5" s="105"/>
      <c r="U5" s="105"/>
      <c r="V5" s="115"/>
    </row>
    <row r="6" spans="2:22" ht="14.4" customHeight="1" thickBot="1">
      <c r="B6" s="103"/>
      <c r="C6" s="103"/>
      <c r="D6" s="116" t="s">
        <v>89</v>
      </c>
      <c r="E6" s="113"/>
      <c r="F6" s="113"/>
      <c r="G6" s="113"/>
      <c r="H6" s="113"/>
      <c r="I6" s="114"/>
      <c r="J6" s="116" t="s">
        <v>86</v>
      </c>
      <c r="K6" s="113"/>
      <c r="L6" s="114"/>
      <c r="M6" s="77"/>
      <c r="O6" s="103"/>
      <c r="P6" s="103"/>
      <c r="Q6" s="116" t="s">
        <v>95</v>
      </c>
      <c r="R6" s="113"/>
      <c r="S6" s="113"/>
      <c r="T6" s="113"/>
      <c r="U6" s="113"/>
      <c r="V6" s="114"/>
    </row>
    <row r="7" spans="2:22" ht="14.4" customHeight="1">
      <c r="B7" s="103"/>
      <c r="C7" s="103"/>
      <c r="D7" s="96">
        <v>2025</v>
      </c>
      <c r="E7" s="97"/>
      <c r="F7" s="96">
        <v>2024</v>
      </c>
      <c r="G7" s="97"/>
      <c r="H7" s="86" t="s">
        <v>22</v>
      </c>
      <c r="I7" s="86" t="s">
        <v>47</v>
      </c>
      <c r="J7" s="86">
        <v>2025</v>
      </c>
      <c r="K7" s="86" t="s">
        <v>96</v>
      </c>
      <c r="L7" s="120" t="s">
        <v>97</v>
      </c>
      <c r="M7" s="77"/>
      <c r="O7" s="103"/>
      <c r="P7" s="103"/>
      <c r="Q7" s="96">
        <v>2025</v>
      </c>
      <c r="R7" s="97"/>
      <c r="S7" s="96">
        <v>2024</v>
      </c>
      <c r="T7" s="97"/>
      <c r="U7" s="86" t="s">
        <v>22</v>
      </c>
      <c r="V7" s="86" t="s">
        <v>64</v>
      </c>
    </row>
    <row r="8" spans="2:22" ht="14.4" customHeight="1" thickBot="1">
      <c r="B8" s="90" t="s">
        <v>23</v>
      </c>
      <c r="C8" s="90" t="s">
        <v>24</v>
      </c>
      <c r="D8" s="98"/>
      <c r="E8" s="99"/>
      <c r="F8" s="98"/>
      <c r="G8" s="99"/>
      <c r="H8" s="87"/>
      <c r="I8" s="87"/>
      <c r="J8" s="87"/>
      <c r="K8" s="87"/>
      <c r="L8" s="121"/>
      <c r="M8" s="77"/>
      <c r="O8" s="90" t="s">
        <v>23</v>
      </c>
      <c r="P8" s="90" t="s">
        <v>24</v>
      </c>
      <c r="Q8" s="98"/>
      <c r="R8" s="99"/>
      <c r="S8" s="98"/>
      <c r="T8" s="99"/>
      <c r="U8" s="87"/>
      <c r="V8" s="87"/>
    </row>
    <row r="9" spans="2:22" ht="14.4" customHeight="1">
      <c r="B9" s="90"/>
      <c r="C9" s="90"/>
      <c r="D9" s="6" t="s">
        <v>25</v>
      </c>
      <c r="E9" s="7" t="s">
        <v>2</v>
      </c>
      <c r="F9" s="6" t="s">
        <v>25</v>
      </c>
      <c r="G9" s="7" t="s">
        <v>2</v>
      </c>
      <c r="H9" s="92" t="s">
        <v>26</v>
      </c>
      <c r="I9" s="92" t="s">
        <v>48</v>
      </c>
      <c r="J9" s="92" t="s">
        <v>25</v>
      </c>
      <c r="K9" s="92" t="s">
        <v>98</v>
      </c>
      <c r="L9" s="122" t="s">
        <v>99</v>
      </c>
      <c r="M9" s="77"/>
      <c r="O9" s="90"/>
      <c r="P9" s="90"/>
      <c r="Q9" s="6" t="s">
        <v>25</v>
      </c>
      <c r="R9" s="7" t="s">
        <v>2</v>
      </c>
      <c r="S9" s="6" t="s">
        <v>25</v>
      </c>
      <c r="T9" s="7" t="s">
        <v>2</v>
      </c>
      <c r="U9" s="92" t="s">
        <v>26</v>
      </c>
      <c r="V9" s="92" t="s">
        <v>65</v>
      </c>
    </row>
    <row r="10" spans="2:22" ht="14.4" customHeight="1" thickBot="1">
      <c r="B10" s="91"/>
      <c r="C10" s="91"/>
      <c r="D10" s="9" t="s">
        <v>27</v>
      </c>
      <c r="E10" s="10" t="s">
        <v>28</v>
      </c>
      <c r="F10" s="9" t="s">
        <v>27</v>
      </c>
      <c r="G10" s="10" t="s">
        <v>28</v>
      </c>
      <c r="H10" s="93"/>
      <c r="I10" s="93"/>
      <c r="J10" s="93" t="s">
        <v>27</v>
      </c>
      <c r="K10" s="93"/>
      <c r="L10" s="123"/>
      <c r="M10" s="77"/>
      <c r="O10" s="91"/>
      <c r="P10" s="91"/>
      <c r="Q10" s="9" t="s">
        <v>27</v>
      </c>
      <c r="R10" s="10" t="s">
        <v>28</v>
      </c>
      <c r="S10" s="9" t="s">
        <v>27</v>
      </c>
      <c r="T10" s="10" t="s">
        <v>28</v>
      </c>
      <c r="U10" s="93"/>
      <c r="V10" s="93"/>
    </row>
    <row r="11" spans="2:22" ht="14.4" customHeight="1" thickBot="1">
      <c r="B11" s="12">
        <v>1</v>
      </c>
      <c r="C11" s="13" t="s">
        <v>39</v>
      </c>
      <c r="D11" s="14">
        <v>1099</v>
      </c>
      <c r="E11" s="15">
        <v>0.19859053126129381</v>
      </c>
      <c r="F11" s="14">
        <v>654</v>
      </c>
      <c r="G11" s="15">
        <v>0.12464265294453973</v>
      </c>
      <c r="H11" s="16">
        <v>0.68042813455657503</v>
      </c>
      <c r="I11" s="34">
        <v>2</v>
      </c>
      <c r="J11" s="14">
        <v>1039</v>
      </c>
      <c r="K11" s="16">
        <v>5.7747834456207903E-2</v>
      </c>
      <c r="L11" s="34">
        <v>1</v>
      </c>
      <c r="M11" s="77"/>
      <c r="O11" s="12">
        <v>1</v>
      </c>
      <c r="P11" s="13" t="s">
        <v>39</v>
      </c>
      <c r="Q11" s="14">
        <v>3673</v>
      </c>
      <c r="R11" s="15">
        <v>0.16831637796718907</v>
      </c>
      <c r="S11" s="14">
        <v>2585</v>
      </c>
      <c r="T11" s="15">
        <v>0.12094133058856554</v>
      </c>
      <c r="U11" s="16">
        <v>0.42088974854932304</v>
      </c>
      <c r="V11" s="34">
        <v>3</v>
      </c>
    </row>
    <row r="12" spans="2:22" ht="14.4" customHeight="1" thickBot="1">
      <c r="B12" s="17">
        <v>2</v>
      </c>
      <c r="C12" s="18" t="s">
        <v>16</v>
      </c>
      <c r="D12" s="19">
        <v>868</v>
      </c>
      <c r="E12" s="20">
        <v>0.15684857246114925</v>
      </c>
      <c r="F12" s="19">
        <v>699</v>
      </c>
      <c r="G12" s="20">
        <v>0.13321898227558604</v>
      </c>
      <c r="H12" s="21">
        <v>0.24177396280400565</v>
      </c>
      <c r="I12" s="35">
        <v>0</v>
      </c>
      <c r="J12" s="19">
        <v>961</v>
      </c>
      <c r="K12" s="21">
        <v>-9.6774193548387122E-2</v>
      </c>
      <c r="L12" s="35">
        <v>1</v>
      </c>
      <c r="M12" s="77"/>
      <c r="O12" s="17">
        <v>2</v>
      </c>
      <c r="P12" s="18" t="s">
        <v>16</v>
      </c>
      <c r="Q12" s="19">
        <v>3597</v>
      </c>
      <c r="R12" s="20">
        <v>0.16483365411053066</v>
      </c>
      <c r="S12" s="19">
        <v>2861</v>
      </c>
      <c r="T12" s="20">
        <v>0.13385421540189016</v>
      </c>
      <c r="U12" s="21">
        <v>0.25725270884306184</v>
      </c>
      <c r="V12" s="35">
        <v>1</v>
      </c>
    </row>
    <row r="13" spans="2:22" ht="14.4" customHeight="1" thickBot="1">
      <c r="B13" s="12">
        <v>3</v>
      </c>
      <c r="C13" s="13" t="s">
        <v>11</v>
      </c>
      <c r="D13" s="14">
        <v>783</v>
      </c>
      <c r="E13" s="15">
        <v>0.14148897723165885</v>
      </c>
      <c r="F13" s="14">
        <v>997</v>
      </c>
      <c r="G13" s="15">
        <v>0.19001334095673719</v>
      </c>
      <c r="H13" s="16">
        <v>-0.21464393179538621</v>
      </c>
      <c r="I13" s="34">
        <v>-2</v>
      </c>
      <c r="J13" s="14">
        <v>1044</v>
      </c>
      <c r="K13" s="16">
        <v>-0.25</v>
      </c>
      <c r="L13" s="34">
        <v>-2</v>
      </c>
      <c r="M13" s="77"/>
      <c r="O13" s="12">
        <v>3</v>
      </c>
      <c r="P13" s="13" t="s">
        <v>11</v>
      </c>
      <c r="Q13" s="14">
        <v>3267</v>
      </c>
      <c r="R13" s="15">
        <v>0.14971130052240858</v>
      </c>
      <c r="S13" s="14">
        <v>4089</v>
      </c>
      <c r="T13" s="15">
        <v>0.19130719565827642</v>
      </c>
      <c r="U13" s="16">
        <v>-0.20102714600146732</v>
      </c>
      <c r="V13" s="34">
        <v>-2</v>
      </c>
    </row>
    <row r="14" spans="2:22" ht="14.4" customHeight="1" thickBot="1">
      <c r="B14" s="17">
        <v>4</v>
      </c>
      <c r="C14" s="18" t="s">
        <v>17</v>
      </c>
      <c r="D14" s="19">
        <v>565</v>
      </c>
      <c r="E14" s="20">
        <v>0.10209613299602457</v>
      </c>
      <c r="F14" s="19">
        <v>502</v>
      </c>
      <c r="G14" s="20">
        <v>9.5673718315227751E-2</v>
      </c>
      <c r="H14" s="21">
        <v>0.1254980079681276</v>
      </c>
      <c r="I14" s="35">
        <v>1</v>
      </c>
      <c r="J14" s="19">
        <v>651</v>
      </c>
      <c r="K14" s="21">
        <v>-0.13210445468509979</v>
      </c>
      <c r="L14" s="35">
        <v>1</v>
      </c>
      <c r="M14" s="77"/>
      <c r="O14" s="17">
        <v>4</v>
      </c>
      <c r="P14" s="18" t="s">
        <v>17</v>
      </c>
      <c r="Q14" s="19">
        <v>2417</v>
      </c>
      <c r="R14" s="20">
        <v>0.11075978370451837</v>
      </c>
      <c r="S14" s="19">
        <v>1907</v>
      </c>
      <c r="T14" s="20">
        <v>8.9220548329746421E-2</v>
      </c>
      <c r="U14" s="21">
        <v>0.26743576297850025</v>
      </c>
      <c r="V14" s="35">
        <v>2</v>
      </c>
    </row>
    <row r="15" spans="2:22" ht="14.4" customHeight="1" thickBot="1">
      <c r="B15" s="12">
        <v>5</v>
      </c>
      <c r="C15" s="13" t="s">
        <v>13</v>
      </c>
      <c r="D15" s="14">
        <v>477</v>
      </c>
      <c r="E15" s="15">
        <v>8.619443440549332E-2</v>
      </c>
      <c r="F15" s="14">
        <v>493</v>
      </c>
      <c r="G15" s="15">
        <v>9.3958452449018487E-2</v>
      </c>
      <c r="H15" s="16">
        <v>-3.2454361054766734E-2</v>
      </c>
      <c r="I15" s="34">
        <v>1</v>
      </c>
      <c r="J15" s="14">
        <v>730</v>
      </c>
      <c r="K15" s="16">
        <v>-0.34657534246575339</v>
      </c>
      <c r="L15" s="34">
        <v>-1</v>
      </c>
      <c r="M15" s="77"/>
      <c r="O15" s="12">
        <v>5</v>
      </c>
      <c r="P15" s="13" t="s">
        <v>13</v>
      </c>
      <c r="Q15" s="14">
        <v>2148</v>
      </c>
      <c r="R15" s="15">
        <v>9.8432774264503711E-2</v>
      </c>
      <c r="S15" s="14">
        <v>2959</v>
      </c>
      <c r="T15" s="15">
        <v>0.13843922522691121</v>
      </c>
      <c r="U15" s="16">
        <v>-0.27407908077053056</v>
      </c>
      <c r="V15" s="34">
        <v>-3</v>
      </c>
    </row>
    <row r="16" spans="2:22" ht="14.4" customHeight="1" thickBot="1">
      <c r="B16" s="17">
        <v>6</v>
      </c>
      <c r="C16" s="18" t="s">
        <v>12</v>
      </c>
      <c r="D16" s="19">
        <v>407</v>
      </c>
      <c r="E16" s="20">
        <v>7.3545355981207081E-2</v>
      </c>
      <c r="F16" s="19">
        <v>466</v>
      </c>
      <c r="G16" s="20">
        <v>8.8812654850390693E-2</v>
      </c>
      <c r="H16" s="21">
        <v>-0.12660944206008584</v>
      </c>
      <c r="I16" s="35">
        <v>1</v>
      </c>
      <c r="J16" s="19">
        <v>410</v>
      </c>
      <c r="K16" s="21">
        <v>-7.3170731707317138E-3</v>
      </c>
      <c r="L16" s="35">
        <v>1</v>
      </c>
      <c r="M16" s="77"/>
      <c r="O16" s="17">
        <v>6</v>
      </c>
      <c r="P16" s="18" t="s">
        <v>9</v>
      </c>
      <c r="Q16" s="19">
        <v>1751</v>
      </c>
      <c r="R16" s="20">
        <v>8.0240124644853819E-2</v>
      </c>
      <c r="S16" s="19">
        <v>1995</v>
      </c>
      <c r="T16" s="20">
        <v>9.3337700009357163E-2</v>
      </c>
      <c r="U16" s="21">
        <v>-0.12230576441102758</v>
      </c>
      <c r="V16" s="35">
        <v>-1</v>
      </c>
    </row>
    <row r="17" spans="2:22" ht="14.4" customHeight="1" thickBot="1">
      <c r="B17" s="12">
        <v>7</v>
      </c>
      <c r="C17" s="13" t="s">
        <v>9</v>
      </c>
      <c r="D17" s="14">
        <v>376</v>
      </c>
      <c r="E17" s="15">
        <v>6.7943621250451752E-2</v>
      </c>
      <c r="F17" s="14">
        <v>552</v>
      </c>
      <c r="G17" s="15">
        <v>0.10520297312750143</v>
      </c>
      <c r="H17" s="16">
        <v>-0.3188405797101449</v>
      </c>
      <c r="I17" s="34">
        <v>-3</v>
      </c>
      <c r="J17" s="14">
        <v>464</v>
      </c>
      <c r="K17" s="16">
        <v>-0.18965517241379315</v>
      </c>
      <c r="L17" s="34">
        <v>-1</v>
      </c>
      <c r="M17" s="77"/>
      <c r="O17" s="12">
        <v>7</v>
      </c>
      <c r="P17" s="13" t="s">
        <v>12</v>
      </c>
      <c r="Q17" s="14">
        <v>1288</v>
      </c>
      <c r="R17" s="15">
        <v>5.9023004307579507E-2</v>
      </c>
      <c r="S17" s="14">
        <v>1694</v>
      </c>
      <c r="T17" s="15">
        <v>7.9255169832506786E-2</v>
      </c>
      <c r="U17" s="16">
        <v>-0.23966942148760328</v>
      </c>
      <c r="V17" s="34">
        <v>0</v>
      </c>
    </row>
    <row r="18" spans="2:22" ht="14.4" customHeight="1" thickBot="1">
      <c r="B18" s="17">
        <v>8</v>
      </c>
      <c r="C18" s="18" t="s">
        <v>18</v>
      </c>
      <c r="D18" s="19">
        <v>246</v>
      </c>
      <c r="E18" s="20">
        <v>4.4452475605348755E-2</v>
      </c>
      <c r="F18" s="19">
        <v>229</v>
      </c>
      <c r="G18" s="20">
        <v>4.3643987040213453E-2</v>
      </c>
      <c r="H18" s="21">
        <v>7.4235807860262071E-2</v>
      </c>
      <c r="I18" s="35">
        <v>0</v>
      </c>
      <c r="J18" s="19">
        <v>359</v>
      </c>
      <c r="K18" s="21">
        <v>-0.31476323119777161</v>
      </c>
      <c r="L18" s="35">
        <v>0</v>
      </c>
      <c r="M18" s="77"/>
      <c r="O18" s="17">
        <v>8</v>
      </c>
      <c r="P18" s="18" t="s">
        <v>18</v>
      </c>
      <c r="Q18" s="19">
        <v>1149</v>
      </c>
      <c r="R18" s="20">
        <v>5.2653285675006871E-2</v>
      </c>
      <c r="S18" s="19">
        <v>950</v>
      </c>
      <c r="T18" s="20">
        <v>4.4446523813979601E-2</v>
      </c>
      <c r="U18" s="21">
        <v>0.20947368421052626</v>
      </c>
      <c r="V18" s="35">
        <v>0</v>
      </c>
    </row>
    <row r="19" spans="2:22" ht="14.4" customHeight="1" thickBot="1">
      <c r="B19" s="12">
        <v>9</v>
      </c>
      <c r="C19" s="13" t="s">
        <v>15</v>
      </c>
      <c r="D19" s="14">
        <v>177</v>
      </c>
      <c r="E19" s="15">
        <v>3.1984098301409469E-2</v>
      </c>
      <c r="F19" s="14">
        <v>144</v>
      </c>
      <c r="G19" s="15">
        <v>2.7444253859348199E-2</v>
      </c>
      <c r="H19" s="16">
        <v>0.22916666666666674</v>
      </c>
      <c r="I19" s="34">
        <v>0</v>
      </c>
      <c r="J19" s="14">
        <v>172</v>
      </c>
      <c r="K19" s="16">
        <v>2.9069767441860517E-2</v>
      </c>
      <c r="L19" s="34">
        <v>1</v>
      </c>
      <c r="M19" s="77"/>
      <c r="O19" s="12">
        <v>9</v>
      </c>
      <c r="P19" s="13" t="s">
        <v>15</v>
      </c>
      <c r="Q19" s="14">
        <v>689</v>
      </c>
      <c r="R19" s="15">
        <v>3.1573641279442767E-2</v>
      </c>
      <c r="S19" s="14">
        <v>569</v>
      </c>
      <c r="T19" s="15">
        <v>2.662112847384673E-2</v>
      </c>
      <c r="U19" s="16">
        <v>0.21089630931458703</v>
      </c>
      <c r="V19" s="34">
        <v>0</v>
      </c>
    </row>
    <row r="20" spans="2:22" ht="14.4" customHeight="1" thickBot="1">
      <c r="B20" s="17">
        <v>10</v>
      </c>
      <c r="C20" s="18" t="s">
        <v>4</v>
      </c>
      <c r="D20" s="19">
        <v>125</v>
      </c>
      <c r="E20" s="20">
        <v>2.258764004336827E-2</v>
      </c>
      <c r="F20" s="19">
        <v>49</v>
      </c>
      <c r="G20" s="20">
        <v>9.3386697160282063E-3</v>
      </c>
      <c r="H20" s="21">
        <v>1.5510204081632653</v>
      </c>
      <c r="I20" s="35">
        <v>3</v>
      </c>
      <c r="J20" s="19">
        <v>109</v>
      </c>
      <c r="K20" s="21">
        <v>0.14678899082568808</v>
      </c>
      <c r="L20" s="35">
        <v>1</v>
      </c>
      <c r="M20" s="77"/>
      <c r="O20" s="17">
        <v>10</v>
      </c>
      <c r="P20" s="18" t="s">
        <v>14</v>
      </c>
      <c r="Q20" s="19">
        <v>620</v>
      </c>
      <c r="R20" s="20">
        <v>2.8411694620108147E-2</v>
      </c>
      <c r="S20" s="19">
        <v>456</v>
      </c>
      <c r="T20" s="20">
        <v>2.1334331430710209E-2</v>
      </c>
      <c r="U20" s="21">
        <v>0.35964912280701755</v>
      </c>
      <c r="V20" s="35">
        <v>0</v>
      </c>
    </row>
    <row r="21" spans="2:22" ht="14.4" customHeight="1" thickBot="1">
      <c r="B21" s="12" t="s">
        <v>77</v>
      </c>
      <c r="C21" s="13" t="s">
        <v>14</v>
      </c>
      <c r="D21" s="14">
        <v>125</v>
      </c>
      <c r="E21" s="15">
        <v>2.258764004336827E-2</v>
      </c>
      <c r="F21" s="14">
        <v>104</v>
      </c>
      <c r="G21" s="15">
        <v>1.9820850009529253E-2</v>
      </c>
      <c r="H21" s="16">
        <v>0.20192307692307687</v>
      </c>
      <c r="I21" s="34">
        <v>0</v>
      </c>
      <c r="J21" s="14">
        <v>174</v>
      </c>
      <c r="K21" s="16">
        <v>-0.2816091954022989</v>
      </c>
      <c r="L21" s="34">
        <v>-1</v>
      </c>
      <c r="M21" s="77"/>
      <c r="O21" s="12">
        <v>11</v>
      </c>
      <c r="P21" s="13" t="s">
        <v>4</v>
      </c>
      <c r="Q21" s="14">
        <v>327</v>
      </c>
      <c r="R21" s="15">
        <v>1.4984877646411878E-2</v>
      </c>
      <c r="S21" s="14">
        <v>192</v>
      </c>
      <c r="T21" s="15">
        <v>8.9828763918779822E-3</v>
      </c>
      <c r="U21" s="16">
        <v>0.703125</v>
      </c>
      <c r="V21" s="34">
        <v>2</v>
      </c>
    </row>
    <row r="22" spans="2:22" ht="14.4" customHeight="1" thickBot="1">
      <c r="B22" s="17">
        <v>12</v>
      </c>
      <c r="C22" s="18" t="s">
        <v>100</v>
      </c>
      <c r="D22" s="19">
        <v>28</v>
      </c>
      <c r="E22" s="20">
        <v>5.0596313697144919E-3</v>
      </c>
      <c r="F22" s="19">
        <v>21</v>
      </c>
      <c r="G22" s="20">
        <v>4.0022870211549461E-3</v>
      </c>
      <c r="H22" s="21">
        <v>0.33333333333333326</v>
      </c>
      <c r="I22" s="35">
        <v>3</v>
      </c>
      <c r="J22" s="19">
        <v>16</v>
      </c>
      <c r="K22" s="21">
        <v>0.75</v>
      </c>
      <c r="L22" s="35">
        <v>5</v>
      </c>
      <c r="M22" s="77"/>
      <c r="O22" s="17">
        <v>12</v>
      </c>
      <c r="P22" s="18" t="s">
        <v>62</v>
      </c>
      <c r="Q22" s="19">
        <v>110</v>
      </c>
      <c r="R22" s="20">
        <v>5.0407845293740259E-3</v>
      </c>
      <c r="S22" s="19">
        <v>202</v>
      </c>
      <c r="T22" s="20">
        <v>9.4507345372882943E-3</v>
      </c>
      <c r="U22" s="21">
        <v>-0.45544554455445541</v>
      </c>
      <c r="V22" s="35">
        <v>0</v>
      </c>
    </row>
    <row r="23" spans="2:22" ht="14.4" customHeight="1" thickBot="1">
      <c r="B23" s="12">
        <v>13</v>
      </c>
      <c r="C23" s="13" t="s">
        <v>70</v>
      </c>
      <c r="D23" s="14">
        <v>27</v>
      </c>
      <c r="E23" s="15">
        <v>4.8789302493675458E-3</v>
      </c>
      <c r="F23" s="14">
        <v>34</v>
      </c>
      <c r="G23" s="15">
        <v>6.4798932723461027E-3</v>
      </c>
      <c r="H23" s="16">
        <v>-0.20588235294117652</v>
      </c>
      <c r="I23" s="34">
        <v>1</v>
      </c>
      <c r="J23" s="14">
        <v>28</v>
      </c>
      <c r="K23" s="16">
        <v>-3.5714285714285698E-2</v>
      </c>
      <c r="L23" s="34">
        <v>0</v>
      </c>
      <c r="M23" s="77"/>
      <c r="O23" s="12">
        <v>13</v>
      </c>
      <c r="P23" s="13" t="s">
        <v>70</v>
      </c>
      <c r="Q23" s="14">
        <v>100</v>
      </c>
      <c r="R23" s="15">
        <v>4.5825313903400241E-3</v>
      </c>
      <c r="S23" s="14">
        <v>107</v>
      </c>
      <c r="T23" s="15">
        <v>5.0060821558903339E-3</v>
      </c>
      <c r="U23" s="16">
        <v>-6.5420560747663559E-2</v>
      </c>
      <c r="V23" s="34">
        <v>1</v>
      </c>
    </row>
    <row r="24" spans="2:22" ht="14.4" customHeight="1" thickBot="1">
      <c r="B24" s="17">
        <v>14</v>
      </c>
      <c r="C24" s="18" t="s">
        <v>62</v>
      </c>
      <c r="D24" s="19">
        <v>25</v>
      </c>
      <c r="E24" s="20">
        <v>4.5175280086736536E-3</v>
      </c>
      <c r="F24" s="19">
        <v>60</v>
      </c>
      <c r="G24" s="20">
        <v>1.1435105774728416E-2</v>
      </c>
      <c r="H24" s="21">
        <v>-0.58333333333333326</v>
      </c>
      <c r="I24" s="35">
        <v>-3</v>
      </c>
      <c r="J24" s="19">
        <v>37</v>
      </c>
      <c r="K24" s="21">
        <v>-0.32432432432432434</v>
      </c>
      <c r="L24" s="35">
        <v>-2</v>
      </c>
      <c r="M24" s="77"/>
      <c r="O24" s="17">
        <v>14</v>
      </c>
      <c r="P24" s="18" t="s">
        <v>82</v>
      </c>
      <c r="Q24" s="19">
        <v>64</v>
      </c>
      <c r="R24" s="20">
        <v>2.9328200898176152E-3</v>
      </c>
      <c r="S24" s="19">
        <v>60</v>
      </c>
      <c r="T24" s="20">
        <v>2.8071488724618694E-3</v>
      </c>
      <c r="U24" s="21">
        <v>6.6666666666666652E-2</v>
      </c>
      <c r="V24" s="35">
        <v>1</v>
      </c>
    </row>
    <row r="25" spans="2:22" ht="14.4" customHeight="1" thickBot="1">
      <c r="B25" s="12">
        <v>15</v>
      </c>
      <c r="C25" s="13" t="s">
        <v>82</v>
      </c>
      <c r="D25" s="14">
        <v>15</v>
      </c>
      <c r="E25" s="15">
        <v>2.7105168052041924E-3</v>
      </c>
      <c r="F25" s="14">
        <v>11</v>
      </c>
      <c r="G25" s="15">
        <v>2.0964360587002098E-3</v>
      </c>
      <c r="H25" s="16">
        <v>0.36363636363636354</v>
      </c>
      <c r="I25" s="34">
        <v>4</v>
      </c>
      <c r="J25" s="14">
        <v>24</v>
      </c>
      <c r="K25" s="16">
        <v>-0.375</v>
      </c>
      <c r="L25" s="34">
        <v>-1</v>
      </c>
      <c r="M25" s="77"/>
      <c r="O25" s="12">
        <v>15</v>
      </c>
      <c r="P25" s="13" t="s">
        <v>100</v>
      </c>
      <c r="Q25" s="14">
        <v>63</v>
      </c>
      <c r="R25" s="15">
        <v>2.8869947759142152E-3</v>
      </c>
      <c r="S25" s="14">
        <v>50</v>
      </c>
      <c r="T25" s="15">
        <v>2.3392907270515578E-3</v>
      </c>
      <c r="U25" s="16">
        <v>0.26</v>
      </c>
      <c r="V25" s="34">
        <v>1</v>
      </c>
    </row>
    <row r="26" spans="2:22" ht="15" thickBot="1">
      <c r="B26" s="84" t="s">
        <v>74</v>
      </c>
      <c r="C26" s="85"/>
      <c r="D26" s="23">
        <f>SUM(D11:D25)</f>
        <v>5343</v>
      </c>
      <c r="E26" s="24">
        <f>D26/D28</f>
        <v>0.96548608601373331</v>
      </c>
      <c r="F26" s="23">
        <f>SUM(F11:F25)</f>
        <v>5015</v>
      </c>
      <c r="G26" s="24">
        <f>F26/F28</f>
        <v>0.95578425767105013</v>
      </c>
      <c r="H26" s="25">
        <f>D26/F26-1</f>
        <v>6.5403788634097682E-2</v>
      </c>
      <c r="I26" s="36"/>
      <c r="J26" s="23">
        <f>SUM(J11:J25)</f>
        <v>6218</v>
      </c>
      <c r="K26" s="24">
        <f>E26/J26-1</f>
        <v>-0.99984472722965367</v>
      </c>
      <c r="L26" s="23"/>
      <c r="M26" s="77"/>
      <c r="O26" s="84" t="s">
        <v>74</v>
      </c>
      <c r="P26" s="85"/>
      <c r="Q26" s="23">
        <f>SUM(Q11:Q25)</f>
        <v>21263</v>
      </c>
      <c r="R26" s="24">
        <f>Q26/Q28</f>
        <v>0.97438364952799927</v>
      </c>
      <c r="S26" s="23">
        <f>SUM(S11:S25)</f>
        <v>20676</v>
      </c>
      <c r="T26" s="24">
        <f>S26/S28</f>
        <v>0.9673435014503603</v>
      </c>
      <c r="U26" s="25">
        <f>Q26/S26-1</f>
        <v>2.8390404333526797E-2</v>
      </c>
      <c r="V26" s="36"/>
    </row>
    <row r="27" spans="2:22" ht="15" thickBot="1">
      <c r="B27" s="84" t="s">
        <v>29</v>
      </c>
      <c r="C27" s="85"/>
      <c r="D27" s="23">
        <f>D28-SUM(D11:D25)</f>
        <v>191</v>
      </c>
      <c r="E27" s="24">
        <f>D27/D28</f>
        <v>3.4513913986266714E-2</v>
      </c>
      <c r="F27" s="23">
        <f>F28-SUM(F11:F25)</f>
        <v>232</v>
      </c>
      <c r="G27" s="24">
        <f>F27/F28</f>
        <v>4.4215742328949877E-2</v>
      </c>
      <c r="H27" s="25">
        <f>D27/F27-1</f>
        <v>-0.17672413793103448</v>
      </c>
      <c r="I27" s="36"/>
      <c r="J27" s="23">
        <f>J28-SUM(J11:J25)</f>
        <v>170</v>
      </c>
      <c r="K27" s="24">
        <f>E27/J27-1</f>
        <v>-0.99979697697655134</v>
      </c>
      <c r="L27" s="23"/>
      <c r="M27" s="77"/>
      <c r="O27" s="84" t="s">
        <v>29</v>
      </c>
      <c r="P27" s="85"/>
      <c r="Q27" s="23">
        <f>Q28-SUM(Q11:Q25)</f>
        <v>559</v>
      </c>
      <c r="R27" s="24">
        <f>Q27/Q28</f>
        <v>2.5616350472000733E-2</v>
      </c>
      <c r="S27" s="23">
        <f>S28-SUM(S11:S25)</f>
        <v>698</v>
      </c>
      <c r="T27" s="24">
        <f>S27/S28</f>
        <v>3.2656498549639749E-2</v>
      </c>
      <c r="U27" s="25">
        <f>Q27/S27-1</f>
        <v>-0.19914040114613185</v>
      </c>
      <c r="V27" s="37"/>
    </row>
    <row r="28" spans="2:22" ht="15" thickBot="1">
      <c r="B28" s="82" t="s">
        <v>53</v>
      </c>
      <c r="C28" s="83"/>
      <c r="D28" s="26">
        <v>5534</v>
      </c>
      <c r="E28" s="27">
        <v>1</v>
      </c>
      <c r="F28" s="26">
        <v>5247</v>
      </c>
      <c r="G28" s="27">
        <v>1</v>
      </c>
      <c r="H28" s="28">
        <v>5.4697922622450879E-2</v>
      </c>
      <c r="I28" s="39"/>
      <c r="J28" s="26">
        <v>6388</v>
      </c>
      <c r="K28" s="28">
        <v>-0.1336881653099562</v>
      </c>
      <c r="L28" s="26"/>
      <c r="M28" s="77"/>
      <c r="N28" s="33"/>
      <c r="O28" s="82" t="s">
        <v>53</v>
      </c>
      <c r="P28" s="83"/>
      <c r="Q28" s="26">
        <v>21822</v>
      </c>
      <c r="R28" s="27">
        <v>1</v>
      </c>
      <c r="S28" s="26">
        <v>21374</v>
      </c>
      <c r="T28" s="27">
        <v>1</v>
      </c>
      <c r="U28" s="28">
        <v>2.0960044914381859E-2</v>
      </c>
      <c r="V28" s="39"/>
    </row>
    <row r="29" spans="2:22" ht="14.4">
      <c r="B29" s="40" t="s">
        <v>58</v>
      </c>
      <c r="M29" s="77"/>
      <c r="O29" s="40" t="s">
        <v>58</v>
      </c>
    </row>
    <row r="30" spans="2:22" ht="14.4">
      <c r="B30" s="41" t="s">
        <v>59</v>
      </c>
      <c r="M30" s="77"/>
      <c r="O30" s="41" t="s">
        <v>59</v>
      </c>
    </row>
    <row r="31" spans="2:22">
      <c r="B31" s="30"/>
    </row>
    <row r="32" spans="2:22">
      <c r="B32" s="31"/>
    </row>
    <row r="33" spans="2:22" ht="15" customHeight="1">
      <c r="B33" s="110" t="s">
        <v>101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29"/>
      <c r="O33" s="110" t="s">
        <v>83</v>
      </c>
      <c r="P33" s="110"/>
      <c r="Q33" s="110"/>
      <c r="R33" s="110"/>
      <c r="S33" s="110"/>
      <c r="T33" s="110"/>
      <c r="U33" s="110"/>
      <c r="V33" s="110"/>
    </row>
    <row r="34" spans="2:22" ht="15" customHeight="1">
      <c r="B34" s="111" t="s">
        <v>102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29"/>
      <c r="O34" s="111" t="s">
        <v>84</v>
      </c>
      <c r="P34" s="111"/>
      <c r="Q34" s="111"/>
      <c r="R34" s="111"/>
      <c r="S34" s="111"/>
      <c r="T34" s="111"/>
      <c r="U34" s="111"/>
      <c r="V34" s="111"/>
    </row>
    <row r="35" spans="2:22" ht="15" customHeight="1" thickBot="1">
      <c r="B35" s="32"/>
      <c r="C35" s="32"/>
      <c r="D35" s="32"/>
      <c r="E35" s="32"/>
      <c r="F35" s="32"/>
      <c r="G35" s="32"/>
      <c r="H35" s="32"/>
      <c r="I35" s="32"/>
      <c r="J35" s="32"/>
      <c r="K35" s="33"/>
      <c r="L35" s="5" t="s">
        <v>33</v>
      </c>
      <c r="O35" s="32"/>
      <c r="P35" s="32"/>
      <c r="Q35" s="32"/>
      <c r="R35" s="32"/>
      <c r="S35" s="32"/>
      <c r="T35" s="32"/>
      <c r="U35" s="32"/>
      <c r="V35" s="5" t="s">
        <v>33</v>
      </c>
    </row>
    <row r="36" spans="2:22">
      <c r="B36" s="100" t="s">
        <v>0</v>
      </c>
      <c r="C36" s="102" t="s">
        <v>46</v>
      </c>
      <c r="D36" s="104" t="s">
        <v>88</v>
      </c>
      <c r="E36" s="105"/>
      <c r="F36" s="105"/>
      <c r="G36" s="105"/>
      <c r="H36" s="105"/>
      <c r="I36" s="115"/>
      <c r="J36" s="104" t="s">
        <v>85</v>
      </c>
      <c r="K36" s="105"/>
      <c r="L36" s="115"/>
      <c r="O36" s="100" t="s">
        <v>0</v>
      </c>
      <c r="P36" s="102" t="s">
        <v>46</v>
      </c>
      <c r="Q36" s="104" t="s">
        <v>94</v>
      </c>
      <c r="R36" s="105"/>
      <c r="S36" s="105"/>
      <c r="T36" s="105"/>
      <c r="U36" s="105"/>
      <c r="V36" s="115"/>
    </row>
    <row r="37" spans="2:22" ht="15" customHeight="1" thickBot="1">
      <c r="B37" s="101"/>
      <c r="C37" s="103"/>
      <c r="D37" s="116" t="s">
        <v>89</v>
      </c>
      <c r="E37" s="113"/>
      <c r="F37" s="113"/>
      <c r="G37" s="113"/>
      <c r="H37" s="113"/>
      <c r="I37" s="114"/>
      <c r="J37" s="116" t="s">
        <v>86</v>
      </c>
      <c r="K37" s="113"/>
      <c r="L37" s="114"/>
      <c r="O37" s="101"/>
      <c r="P37" s="103"/>
      <c r="Q37" s="116" t="s">
        <v>95</v>
      </c>
      <c r="R37" s="113"/>
      <c r="S37" s="113"/>
      <c r="T37" s="113"/>
      <c r="U37" s="113"/>
      <c r="V37" s="114"/>
    </row>
    <row r="38" spans="2:22" ht="15" customHeight="1">
      <c r="B38" s="101"/>
      <c r="C38" s="103"/>
      <c r="D38" s="96">
        <v>2025</v>
      </c>
      <c r="E38" s="97"/>
      <c r="F38" s="96">
        <v>2024</v>
      </c>
      <c r="G38" s="97"/>
      <c r="H38" s="86" t="s">
        <v>22</v>
      </c>
      <c r="I38" s="86" t="s">
        <v>47</v>
      </c>
      <c r="J38" s="86">
        <v>2025</v>
      </c>
      <c r="K38" s="86" t="s">
        <v>96</v>
      </c>
      <c r="L38" s="120" t="s">
        <v>97</v>
      </c>
      <c r="O38" s="101"/>
      <c r="P38" s="103"/>
      <c r="Q38" s="96">
        <v>2024</v>
      </c>
      <c r="R38" s="97"/>
      <c r="S38" s="96">
        <v>2023</v>
      </c>
      <c r="T38" s="97"/>
      <c r="U38" s="86" t="s">
        <v>22</v>
      </c>
      <c r="V38" s="120" t="s">
        <v>64</v>
      </c>
    </row>
    <row r="39" spans="2:22" ht="14.4" customHeight="1" thickBot="1">
      <c r="B39" s="88" t="s">
        <v>23</v>
      </c>
      <c r="C39" s="90" t="s">
        <v>46</v>
      </c>
      <c r="D39" s="98"/>
      <c r="E39" s="99"/>
      <c r="F39" s="98"/>
      <c r="G39" s="99"/>
      <c r="H39" s="87"/>
      <c r="I39" s="87"/>
      <c r="J39" s="87"/>
      <c r="K39" s="87"/>
      <c r="L39" s="121"/>
      <c r="O39" s="88" t="s">
        <v>23</v>
      </c>
      <c r="P39" s="90" t="s">
        <v>46</v>
      </c>
      <c r="Q39" s="98"/>
      <c r="R39" s="99"/>
      <c r="S39" s="98"/>
      <c r="T39" s="99"/>
      <c r="U39" s="87"/>
      <c r="V39" s="121"/>
    </row>
    <row r="40" spans="2:22" ht="15" customHeight="1">
      <c r="B40" s="88"/>
      <c r="C40" s="90"/>
      <c r="D40" s="6" t="s">
        <v>25</v>
      </c>
      <c r="E40" s="7" t="s">
        <v>2</v>
      </c>
      <c r="F40" s="6" t="s">
        <v>25</v>
      </c>
      <c r="G40" s="7" t="s">
        <v>2</v>
      </c>
      <c r="H40" s="92" t="s">
        <v>26</v>
      </c>
      <c r="I40" s="92" t="s">
        <v>48</v>
      </c>
      <c r="J40" s="92" t="s">
        <v>25</v>
      </c>
      <c r="K40" s="92" t="s">
        <v>98</v>
      </c>
      <c r="L40" s="122" t="s">
        <v>99</v>
      </c>
      <c r="O40" s="88"/>
      <c r="P40" s="90"/>
      <c r="Q40" s="6" t="s">
        <v>25</v>
      </c>
      <c r="R40" s="7" t="s">
        <v>2</v>
      </c>
      <c r="S40" s="6" t="s">
        <v>25</v>
      </c>
      <c r="T40" s="7" t="s">
        <v>2</v>
      </c>
      <c r="U40" s="92" t="s">
        <v>26</v>
      </c>
      <c r="V40" s="122" t="s">
        <v>65</v>
      </c>
    </row>
    <row r="41" spans="2:22" ht="14.25" customHeight="1" thickBot="1">
      <c r="B41" s="89"/>
      <c r="C41" s="91"/>
      <c r="D41" s="9" t="s">
        <v>27</v>
      </c>
      <c r="E41" s="10" t="s">
        <v>28</v>
      </c>
      <c r="F41" s="9" t="s">
        <v>27</v>
      </c>
      <c r="G41" s="10" t="s">
        <v>28</v>
      </c>
      <c r="H41" s="93"/>
      <c r="I41" s="93"/>
      <c r="J41" s="93" t="s">
        <v>27</v>
      </c>
      <c r="K41" s="93"/>
      <c r="L41" s="123"/>
      <c r="O41" s="89"/>
      <c r="P41" s="91"/>
      <c r="Q41" s="9" t="s">
        <v>27</v>
      </c>
      <c r="R41" s="10" t="s">
        <v>28</v>
      </c>
      <c r="S41" s="9" t="s">
        <v>27</v>
      </c>
      <c r="T41" s="10" t="s">
        <v>28</v>
      </c>
      <c r="U41" s="93"/>
      <c r="V41" s="123"/>
    </row>
    <row r="42" spans="2:22" ht="14.4" thickBot="1">
      <c r="B42" s="12">
        <v>1</v>
      </c>
      <c r="C42" s="13" t="s">
        <v>49</v>
      </c>
      <c r="D42" s="14">
        <v>525</v>
      </c>
      <c r="E42" s="15">
        <v>9.4868088182146731E-2</v>
      </c>
      <c r="F42" s="14">
        <v>665</v>
      </c>
      <c r="G42" s="15">
        <v>0.12673908900323994</v>
      </c>
      <c r="H42" s="16">
        <v>-0.21052631578947367</v>
      </c>
      <c r="I42" s="34">
        <v>0</v>
      </c>
      <c r="J42" s="14">
        <v>717</v>
      </c>
      <c r="K42" s="16">
        <v>-0.26778242677824271</v>
      </c>
      <c r="L42" s="34">
        <v>0</v>
      </c>
      <c r="O42" s="12">
        <v>1</v>
      </c>
      <c r="P42" s="13" t="s">
        <v>49</v>
      </c>
      <c r="Q42" s="14">
        <v>2167</v>
      </c>
      <c r="R42" s="15">
        <v>9.9303455228668319E-2</v>
      </c>
      <c r="S42" s="14">
        <v>2828</v>
      </c>
      <c r="T42" s="15">
        <v>0.13231028352203611</v>
      </c>
      <c r="U42" s="16">
        <v>-0.23373408769448378</v>
      </c>
      <c r="V42" s="34">
        <v>0</v>
      </c>
    </row>
    <row r="43" spans="2:22" ht="14.4" thickBot="1">
      <c r="B43" s="17">
        <v>2</v>
      </c>
      <c r="C43" s="18" t="s">
        <v>57</v>
      </c>
      <c r="D43" s="19">
        <v>418</v>
      </c>
      <c r="E43" s="20">
        <v>7.5533068305023487E-2</v>
      </c>
      <c r="F43" s="19">
        <v>413</v>
      </c>
      <c r="G43" s="20">
        <v>7.8711644749380597E-2</v>
      </c>
      <c r="H43" s="21">
        <v>1.2106537530266248E-2</v>
      </c>
      <c r="I43" s="35">
        <v>2</v>
      </c>
      <c r="J43" s="19">
        <v>385</v>
      </c>
      <c r="K43" s="21">
        <v>8.5714285714285632E-2</v>
      </c>
      <c r="L43" s="35">
        <v>3</v>
      </c>
      <c r="O43" s="17">
        <v>2</v>
      </c>
      <c r="P43" s="18" t="s">
        <v>66</v>
      </c>
      <c r="Q43" s="19">
        <v>1427</v>
      </c>
      <c r="R43" s="20">
        <v>6.5392722940152137E-2</v>
      </c>
      <c r="S43" s="19">
        <v>2076</v>
      </c>
      <c r="T43" s="20">
        <v>9.7127350987180686E-2</v>
      </c>
      <c r="U43" s="21">
        <v>-0.31262042389210021</v>
      </c>
      <c r="V43" s="35">
        <v>0</v>
      </c>
    </row>
    <row r="44" spans="2:22" ht="14.4" thickBot="1">
      <c r="B44" s="12">
        <v>3</v>
      </c>
      <c r="C44" s="13" t="s">
        <v>50</v>
      </c>
      <c r="D44" s="14">
        <v>407</v>
      </c>
      <c r="E44" s="15">
        <v>7.3545355981207081E-2</v>
      </c>
      <c r="F44" s="14">
        <v>466</v>
      </c>
      <c r="G44" s="15">
        <v>8.8812654850390693E-2</v>
      </c>
      <c r="H44" s="16">
        <v>-0.12660944206008584</v>
      </c>
      <c r="I44" s="34">
        <v>-1</v>
      </c>
      <c r="J44" s="14">
        <v>410</v>
      </c>
      <c r="K44" s="16">
        <v>-7.3170731707317138E-3</v>
      </c>
      <c r="L44" s="34">
        <v>1</v>
      </c>
      <c r="O44" s="12">
        <v>3</v>
      </c>
      <c r="P44" s="13" t="s">
        <v>51</v>
      </c>
      <c r="Q44" s="14">
        <v>1368</v>
      </c>
      <c r="R44" s="15">
        <v>6.2689029419851522E-2</v>
      </c>
      <c r="S44" s="14">
        <v>1229</v>
      </c>
      <c r="T44" s="15">
        <v>5.7499766070927293E-2</v>
      </c>
      <c r="U44" s="16">
        <v>0.11310008136696492</v>
      </c>
      <c r="V44" s="34">
        <v>3</v>
      </c>
    </row>
    <row r="45" spans="2:22" ht="14.4" thickBot="1">
      <c r="B45" s="17">
        <v>4</v>
      </c>
      <c r="C45" s="18" t="s">
        <v>66</v>
      </c>
      <c r="D45" s="19">
        <v>376</v>
      </c>
      <c r="E45" s="20">
        <v>6.7943621250451752E-2</v>
      </c>
      <c r="F45" s="19">
        <v>302</v>
      </c>
      <c r="G45" s="20">
        <v>5.7556699066133025E-2</v>
      </c>
      <c r="H45" s="21">
        <v>0.24503311258278138</v>
      </c>
      <c r="I45" s="35">
        <v>2</v>
      </c>
      <c r="J45" s="19">
        <v>533</v>
      </c>
      <c r="K45" s="21">
        <v>-0.2945590994371482</v>
      </c>
      <c r="L45" s="35">
        <v>-2</v>
      </c>
      <c r="O45" s="17">
        <v>4</v>
      </c>
      <c r="P45" s="18" t="s">
        <v>55</v>
      </c>
      <c r="Q45" s="19">
        <v>1318</v>
      </c>
      <c r="R45" s="20">
        <v>6.0397763724681516E-2</v>
      </c>
      <c r="S45" s="19">
        <v>1650</v>
      </c>
      <c r="T45" s="20">
        <v>7.7196593992701415E-2</v>
      </c>
      <c r="U45" s="21">
        <v>-0.20121212121212118</v>
      </c>
      <c r="V45" s="35">
        <v>0</v>
      </c>
    </row>
    <row r="46" spans="2:22" ht="14.4" thickBot="1">
      <c r="B46" s="12">
        <v>5</v>
      </c>
      <c r="C46" s="13" t="s">
        <v>68</v>
      </c>
      <c r="D46" s="14">
        <v>328</v>
      </c>
      <c r="E46" s="15">
        <v>5.9269967473798341E-2</v>
      </c>
      <c r="F46" s="14">
        <v>150</v>
      </c>
      <c r="G46" s="15">
        <v>2.8587764436821039E-2</v>
      </c>
      <c r="H46" s="16">
        <v>1.1866666666666665</v>
      </c>
      <c r="I46" s="34">
        <v>4</v>
      </c>
      <c r="J46" s="14">
        <v>323</v>
      </c>
      <c r="K46" s="16">
        <v>1.5479876160990669E-2</v>
      </c>
      <c r="L46" s="34">
        <v>2</v>
      </c>
      <c r="O46" s="12">
        <v>5</v>
      </c>
      <c r="P46" s="13" t="s">
        <v>57</v>
      </c>
      <c r="Q46" s="14">
        <v>1311</v>
      </c>
      <c r="R46" s="15">
        <v>6.0076986527357712E-2</v>
      </c>
      <c r="S46" s="14">
        <v>1288</v>
      </c>
      <c r="T46" s="15">
        <v>6.0260129128848136E-2</v>
      </c>
      <c r="U46" s="16">
        <v>1.7857142857142794E-2</v>
      </c>
      <c r="V46" s="34">
        <v>0</v>
      </c>
    </row>
    <row r="47" spans="2:22" ht="14.4" thickBot="1">
      <c r="B47" s="17">
        <v>6</v>
      </c>
      <c r="C47" s="18" t="s">
        <v>51</v>
      </c>
      <c r="D47" s="19">
        <v>319</v>
      </c>
      <c r="E47" s="20">
        <v>5.7643657390675819E-2</v>
      </c>
      <c r="F47" s="19">
        <v>335</v>
      </c>
      <c r="G47" s="20">
        <v>6.384600724223366E-2</v>
      </c>
      <c r="H47" s="21">
        <v>-4.7761194029850795E-2</v>
      </c>
      <c r="I47" s="35">
        <v>-1</v>
      </c>
      <c r="J47" s="19">
        <v>440</v>
      </c>
      <c r="K47" s="21">
        <v>-0.27500000000000002</v>
      </c>
      <c r="L47" s="35">
        <v>-3</v>
      </c>
      <c r="O47" s="17">
        <v>6</v>
      </c>
      <c r="P47" s="18" t="s">
        <v>68</v>
      </c>
      <c r="Q47" s="19">
        <v>1297</v>
      </c>
      <c r="R47" s="20">
        <v>5.943543213271011E-2</v>
      </c>
      <c r="S47" s="19">
        <v>799</v>
      </c>
      <c r="T47" s="20">
        <v>3.7381865818283899E-2</v>
      </c>
      <c r="U47" s="21">
        <v>0.6232790988735919</v>
      </c>
      <c r="V47" s="35">
        <v>1</v>
      </c>
    </row>
    <row r="48" spans="2:22" ht="14.4" thickBot="1">
      <c r="B48" s="12">
        <v>7</v>
      </c>
      <c r="C48" s="13" t="s">
        <v>55</v>
      </c>
      <c r="D48" s="14">
        <v>301</v>
      </c>
      <c r="E48" s="15">
        <v>5.439103722443079E-2</v>
      </c>
      <c r="F48" s="14">
        <v>428</v>
      </c>
      <c r="G48" s="15">
        <v>8.1570421193062709E-2</v>
      </c>
      <c r="H48" s="16">
        <v>-0.29672897196261683</v>
      </c>
      <c r="I48" s="34">
        <v>-4</v>
      </c>
      <c r="J48" s="14">
        <v>353</v>
      </c>
      <c r="K48" s="16">
        <v>-0.14730878186968843</v>
      </c>
      <c r="L48" s="34">
        <v>-1</v>
      </c>
      <c r="O48" s="12">
        <v>7</v>
      </c>
      <c r="P48" s="13" t="s">
        <v>50</v>
      </c>
      <c r="Q48" s="14">
        <v>1288</v>
      </c>
      <c r="R48" s="15">
        <v>5.9023004307579507E-2</v>
      </c>
      <c r="S48" s="14">
        <v>1694</v>
      </c>
      <c r="T48" s="15">
        <v>7.9255169832506786E-2</v>
      </c>
      <c r="U48" s="16">
        <v>-0.23966942148760328</v>
      </c>
      <c r="V48" s="34">
        <v>-4</v>
      </c>
    </row>
    <row r="49" spans="2:22" ht="14.4" thickBot="1">
      <c r="B49" s="17">
        <v>8</v>
      </c>
      <c r="C49" s="18" t="s">
        <v>76</v>
      </c>
      <c r="D49" s="19">
        <v>285</v>
      </c>
      <c r="E49" s="20">
        <v>5.1499819298879652E-2</v>
      </c>
      <c r="F49" s="19">
        <v>0</v>
      </c>
      <c r="G49" s="20">
        <v>0</v>
      </c>
      <c r="H49" s="21" t="s">
        <v>77</v>
      </c>
      <c r="I49" s="35" t="s">
        <v>77</v>
      </c>
      <c r="J49" s="19">
        <v>272</v>
      </c>
      <c r="K49" s="21">
        <v>4.7794117647058876E-2</v>
      </c>
      <c r="L49" s="35">
        <v>0</v>
      </c>
      <c r="O49" s="17">
        <v>8</v>
      </c>
      <c r="P49" s="18" t="s">
        <v>76</v>
      </c>
      <c r="Q49" s="19">
        <v>1104</v>
      </c>
      <c r="R49" s="20">
        <v>5.0591146549353865E-2</v>
      </c>
      <c r="S49" s="19">
        <v>0</v>
      </c>
      <c r="T49" s="20">
        <v>0</v>
      </c>
      <c r="U49" s="21" t="s">
        <v>77</v>
      </c>
      <c r="V49" s="35" t="s">
        <v>77</v>
      </c>
    </row>
    <row r="50" spans="2:22" ht="14.4" thickBot="1">
      <c r="B50" s="12">
        <v>9</v>
      </c>
      <c r="C50" s="13" t="s">
        <v>103</v>
      </c>
      <c r="D50" s="14">
        <v>254</v>
      </c>
      <c r="E50" s="15">
        <v>4.5898084568124324E-2</v>
      </c>
      <c r="F50" s="14">
        <v>121</v>
      </c>
      <c r="G50" s="15">
        <v>2.3060796645702306E-2</v>
      </c>
      <c r="H50" s="16">
        <v>1.0991735537190084</v>
      </c>
      <c r="I50" s="34">
        <v>3</v>
      </c>
      <c r="J50" s="14">
        <v>170</v>
      </c>
      <c r="K50" s="16">
        <v>0.49411764705882355</v>
      </c>
      <c r="L50" s="34">
        <v>3</v>
      </c>
      <c r="O50" s="12">
        <v>9</v>
      </c>
      <c r="P50" s="13" t="s">
        <v>75</v>
      </c>
      <c r="Q50" s="14">
        <v>846</v>
      </c>
      <c r="R50" s="15">
        <v>3.8768215562276602E-2</v>
      </c>
      <c r="S50" s="14">
        <v>240</v>
      </c>
      <c r="T50" s="15">
        <v>1.1228595489847478E-2</v>
      </c>
      <c r="U50" s="16">
        <v>2.5249999999999999</v>
      </c>
      <c r="V50" s="34">
        <v>12</v>
      </c>
    </row>
    <row r="51" spans="2:22" ht="14.4" thickBot="1">
      <c r="B51" s="17">
        <v>10</v>
      </c>
      <c r="C51" s="18" t="s">
        <v>75</v>
      </c>
      <c r="D51" s="19">
        <v>215</v>
      </c>
      <c r="E51" s="20">
        <v>3.885074087459342E-2</v>
      </c>
      <c r="F51" s="19">
        <v>56</v>
      </c>
      <c r="G51" s="20">
        <v>1.0672765389746522E-2</v>
      </c>
      <c r="H51" s="21">
        <v>2.8392857142857144</v>
      </c>
      <c r="I51" s="35">
        <v>12</v>
      </c>
      <c r="J51" s="19">
        <v>156</v>
      </c>
      <c r="K51" s="21">
        <v>0.37820512820512819</v>
      </c>
      <c r="L51" s="35">
        <v>3</v>
      </c>
      <c r="O51" s="17">
        <v>10</v>
      </c>
      <c r="P51" s="18" t="s">
        <v>67</v>
      </c>
      <c r="Q51" s="19">
        <v>775</v>
      </c>
      <c r="R51" s="20">
        <v>3.5514618275135183E-2</v>
      </c>
      <c r="S51" s="19">
        <v>780</v>
      </c>
      <c r="T51" s="20">
        <v>3.6492935342004304E-2</v>
      </c>
      <c r="U51" s="21">
        <v>-6.4102564102563875E-3</v>
      </c>
      <c r="V51" s="35">
        <v>-2</v>
      </c>
    </row>
    <row r="52" spans="2:22" ht="14.4" thickBot="1">
      <c r="B52" s="84" t="s">
        <v>52</v>
      </c>
      <c r="C52" s="85"/>
      <c r="D52" s="23">
        <f>SUM(D42:D51)</f>
        <v>3428</v>
      </c>
      <c r="E52" s="24">
        <f>D52/D54</f>
        <v>0.61944344054933143</v>
      </c>
      <c r="F52" s="23">
        <f>SUM(F42:F51)</f>
        <v>2936</v>
      </c>
      <c r="G52" s="24">
        <f>F52/F54</f>
        <v>0.55955784257671048</v>
      </c>
      <c r="H52" s="25">
        <f>D52/F52-1</f>
        <v>0.16757493188010897</v>
      </c>
      <c r="I52" s="36"/>
      <c r="J52" s="23">
        <f>SUM(J42:J51)</f>
        <v>3759</v>
      </c>
      <c r="K52" s="24">
        <f>D52/J52-1</f>
        <v>-8.8055333865389773E-2</v>
      </c>
      <c r="L52" s="23"/>
      <c r="O52" s="84" t="s">
        <v>52</v>
      </c>
      <c r="P52" s="85"/>
      <c r="Q52" s="23">
        <f>SUM(Q42:Q51)</f>
        <v>12901</v>
      </c>
      <c r="R52" s="24">
        <f>Q52/Q54</f>
        <v>0.59119237466776653</v>
      </c>
      <c r="S52" s="23">
        <f>SUM(S42:S51)</f>
        <v>12584</v>
      </c>
      <c r="T52" s="24">
        <f>S52/S54</f>
        <v>0.58875269018433607</v>
      </c>
      <c r="U52" s="25">
        <f>Q52/S52-1</f>
        <v>2.5190718372536614E-2</v>
      </c>
      <c r="V52" s="36"/>
    </row>
    <row r="53" spans="2:22" ht="14.4" thickBot="1">
      <c r="B53" s="84" t="s">
        <v>29</v>
      </c>
      <c r="C53" s="85"/>
      <c r="D53" s="23">
        <f>D54-D52</f>
        <v>2106</v>
      </c>
      <c r="E53" s="24">
        <f>D53/D54</f>
        <v>0.38055655945066857</v>
      </c>
      <c r="F53" s="23">
        <f>F54-F52</f>
        <v>2311</v>
      </c>
      <c r="G53" s="24">
        <f>F53/F54</f>
        <v>0.44044215742328952</v>
      </c>
      <c r="H53" s="25">
        <f>D53/F53-1</f>
        <v>-8.8706187797490288E-2</v>
      </c>
      <c r="I53" s="37"/>
      <c r="J53" s="23">
        <f>J54-SUM(J42:J51)</f>
        <v>2629</v>
      </c>
      <c r="K53" s="25">
        <f>D53/J53-1</f>
        <v>-0.19893495625713198</v>
      </c>
      <c r="L53" s="38"/>
      <c r="O53" s="84" t="s">
        <v>29</v>
      </c>
      <c r="P53" s="85"/>
      <c r="Q53" s="23">
        <f>Q54-Q52</f>
        <v>8921</v>
      </c>
      <c r="R53" s="24">
        <f>Q53/Q54</f>
        <v>0.40880762533223353</v>
      </c>
      <c r="S53" s="23">
        <f>S54-S52</f>
        <v>8790</v>
      </c>
      <c r="T53" s="24">
        <f>S53/S54</f>
        <v>0.41124730981566388</v>
      </c>
      <c r="U53" s="25">
        <f>Q53/S53-1</f>
        <v>1.4903299203640419E-2</v>
      </c>
      <c r="V53" s="37"/>
    </row>
    <row r="54" spans="2:22" ht="14.4" thickBot="1">
      <c r="B54" s="82" t="s">
        <v>53</v>
      </c>
      <c r="C54" s="83"/>
      <c r="D54" s="26">
        <v>5534</v>
      </c>
      <c r="E54" s="27">
        <v>1</v>
      </c>
      <c r="F54" s="26">
        <v>5247</v>
      </c>
      <c r="G54" s="27">
        <v>1</v>
      </c>
      <c r="H54" s="28">
        <v>5.4697922622450879E-2</v>
      </c>
      <c r="I54" s="39"/>
      <c r="J54" s="26">
        <v>6388</v>
      </c>
      <c r="K54" s="28">
        <v>-0.1336881653099562</v>
      </c>
      <c r="L54" s="26"/>
      <c r="O54" s="82" t="s">
        <v>53</v>
      </c>
      <c r="P54" s="83"/>
      <c r="Q54" s="26">
        <v>21822</v>
      </c>
      <c r="R54" s="27">
        <v>1</v>
      </c>
      <c r="S54" s="26">
        <v>21374</v>
      </c>
      <c r="T54" s="27">
        <v>1</v>
      </c>
      <c r="U54" s="28">
        <v>2.0960044914381859E-2</v>
      </c>
      <c r="V54" s="39"/>
    </row>
    <row r="55" spans="2:22">
      <c r="B55" s="40" t="s">
        <v>58</v>
      </c>
      <c r="O55" s="40" t="s">
        <v>58</v>
      </c>
    </row>
    <row r="56" spans="2:22">
      <c r="B56" s="41" t="s">
        <v>59</v>
      </c>
      <c r="O56" s="41" t="s">
        <v>59</v>
      </c>
    </row>
    <row r="64" spans="2:22" ht="15" customHeight="1"/>
    <row r="66" ht="15" customHeight="1"/>
  </sheetData>
  <mergeCells count="84">
    <mergeCell ref="B52:C52"/>
    <mergeCell ref="O52:P52"/>
    <mergeCell ref="B53:C53"/>
    <mergeCell ref="O53:P53"/>
    <mergeCell ref="B54:C54"/>
    <mergeCell ref="O54:P54"/>
    <mergeCell ref="I40:I41"/>
    <mergeCell ref="J40:J41"/>
    <mergeCell ref="K40:K41"/>
    <mergeCell ref="L40:L41"/>
    <mergeCell ref="U40:U41"/>
    <mergeCell ref="V40:V41"/>
    <mergeCell ref="L38:L39"/>
    <mergeCell ref="Q38:R39"/>
    <mergeCell ref="S38:T39"/>
    <mergeCell ref="U38:U39"/>
    <mergeCell ref="V38:V39"/>
    <mergeCell ref="B39:B41"/>
    <mergeCell ref="C39:C41"/>
    <mergeCell ref="O39:O41"/>
    <mergeCell ref="P39:P41"/>
    <mergeCell ref="H40:H41"/>
    <mergeCell ref="Q36:V36"/>
    <mergeCell ref="D37:I37"/>
    <mergeCell ref="J37:L37"/>
    <mergeCell ref="Q37:V37"/>
    <mergeCell ref="D38:E39"/>
    <mergeCell ref="F38:G39"/>
    <mergeCell ref="H38:H39"/>
    <mergeCell ref="I38:I39"/>
    <mergeCell ref="J38:J39"/>
    <mergeCell ref="K38:K39"/>
    <mergeCell ref="B33:L33"/>
    <mergeCell ref="O33:V33"/>
    <mergeCell ref="B34:L34"/>
    <mergeCell ref="O34:V34"/>
    <mergeCell ref="B36:B38"/>
    <mergeCell ref="C36:C38"/>
    <mergeCell ref="D36:I36"/>
    <mergeCell ref="J36:L36"/>
    <mergeCell ref="O36:O38"/>
    <mergeCell ref="P36:P38"/>
    <mergeCell ref="B26:C26"/>
    <mergeCell ref="O26:P26"/>
    <mergeCell ref="B27:C27"/>
    <mergeCell ref="O27:P27"/>
    <mergeCell ref="B28:C28"/>
    <mergeCell ref="O28:P28"/>
    <mergeCell ref="I9:I10"/>
    <mergeCell ref="J9:J10"/>
    <mergeCell ref="K9:K10"/>
    <mergeCell ref="L9:L10"/>
    <mergeCell ref="U9:U10"/>
    <mergeCell ref="V9:V10"/>
    <mergeCell ref="L7:L8"/>
    <mergeCell ref="Q7:R8"/>
    <mergeCell ref="S7:T8"/>
    <mergeCell ref="U7:U8"/>
    <mergeCell ref="V7:V8"/>
    <mergeCell ref="B8:B10"/>
    <mergeCell ref="C8:C10"/>
    <mergeCell ref="O8:O10"/>
    <mergeCell ref="P8:P10"/>
    <mergeCell ref="H9:H10"/>
    <mergeCell ref="Q5:V5"/>
    <mergeCell ref="D6:I6"/>
    <mergeCell ref="J6:L6"/>
    <mergeCell ref="Q6:V6"/>
    <mergeCell ref="D7:E8"/>
    <mergeCell ref="F7:G8"/>
    <mergeCell ref="H7:H8"/>
    <mergeCell ref="I7:I8"/>
    <mergeCell ref="J7:J8"/>
    <mergeCell ref="K7:K8"/>
    <mergeCell ref="B2:L2"/>
    <mergeCell ref="O2:V2"/>
    <mergeCell ref="B3:L3"/>
    <mergeCell ref="O3:V3"/>
    <mergeCell ref="B5:B7"/>
    <mergeCell ref="C5:C7"/>
    <mergeCell ref="D5:I5"/>
    <mergeCell ref="J5:L5"/>
    <mergeCell ref="O5:O7"/>
    <mergeCell ref="P5:P7"/>
  </mergeCells>
  <conditionalFormatting sqref="D11:H25">
    <cfRule type="cellIs" dxfId="22" priority="7" operator="equal">
      <formula>0</formula>
    </cfRule>
  </conditionalFormatting>
  <conditionalFormatting sqref="D42:H51">
    <cfRule type="cellIs" dxfId="21" priority="19" operator="equal">
      <formula>0</formula>
    </cfRule>
  </conditionalFormatting>
  <conditionalFormatting sqref="H11:H27 U11:U27 H42:H53">
    <cfRule type="cellIs" dxfId="20" priority="14" operator="lessThan">
      <formula>0</formula>
    </cfRule>
  </conditionalFormatting>
  <conditionalFormatting sqref="I11:I25">
    <cfRule type="cellIs" dxfId="19" priority="6" operator="lessThan">
      <formula>0</formula>
    </cfRule>
  </conditionalFormatting>
  <conditionalFormatting sqref="I42:I51">
    <cfRule type="cellIs" dxfId="18" priority="20" operator="lessThan">
      <formula>0</formula>
    </cfRule>
    <cfRule type="cellIs" dxfId="17" priority="21" operator="equal">
      <formula>0</formula>
    </cfRule>
    <cfRule type="cellIs" dxfId="16" priority="22" operator="greaterThan">
      <formula>0</formula>
    </cfRule>
  </conditionalFormatting>
  <conditionalFormatting sqref="J11:K25">
    <cfRule type="cellIs" dxfId="15" priority="5" operator="equal">
      <formula>0</formula>
    </cfRule>
  </conditionalFormatting>
  <conditionalFormatting sqref="J42:K51">
    <cfRule type="cellIs" dxfId="14" priority="18" operator="equal">
      <formula>0</formula>
    </cfRule>
  </conditionalFormatting>
  <conditionalFormatting sqref="K53">
    <cfRule type="cellIs" dxfId="13" priority="13" operator="lessThan">
      <formula>0</formula>
    </cfRule>
  </conditionalFormatting>
  <conditionalFormatting sqref="K11:L25">
    <cfRule type="cellIs" dxfId="12" priority="4" operator="lessThan">
      <formula>0</formula>
    </cfRule>
  </conditionalFormatting>
  <conditionalFormatting sqref="K42:L51">
    <cfRule type="cellIs" dxfId="11" priority="15" operator="lessThan">
      <formula>0</formula>
    </cfRule>
  </conditionalFormatting>
  <conditionalFormatting sqref="L11:L25">
    <cfRule type="cellIs" dxfId="10" priority="3" operator="equal">
      <formula>0</formula>
    </cfRule>
  </conditionalFormatting>
  <conditionalFormatting sqref="L42:L51">
    <cfRule type="cellIs" dxfId="9" priority="16" operator="equal">
      <formula>0</formula>
    </cfRule>
    <cfRule type="cellIs" dxfId="8" priority="17" operator="greaterThan">
      <formula>0</formula>
    </cfRule>
  </conditionalFormatting>
  <conditionalFormatting sqref="Q11:U25">
    <cfRule type="cellIs" dxfId="7" priority="2" operator="equal">
      <formula>0</formula>
    </cfRule>
  </conditionalFormatting>
  <conditionalFormatting sqref="Q42:U51">
    <cfRule type="cellIs" dxfId="6" priority="9" operator="equal">
      <formula>0</formula>
    </cfRule>
  </conditionalFormatting>
  <conditionalFormatting sqref="U42:U53">
    <cfRule type="cellIs" dxfId="5" priority="8" operator="lessThan">
      <formula>0</formula>
    </cfRule>
  </conditionalFormatting>
  <conditionalFormatting sqref="V11:V25">
    <cfRule type="cellIs" dxfId="4" priority="1" operator="lessThan">
      <formula>0</formula>
    </cfRule>
  </conditionalFormatting>
  <conditionalFormatting sqref="V42:V51">
    <cfRule type="cellIs" dxfId="3" priority="10" operator="lessThan">
      <formula>0</formula>
    </cfRule>
    <cfRule type="cellIs" dxfId="2" priority="11" operator="equal">
      <formula>0</formula>
    </cfRule>
    <cfRule type="cellIs" dxfId="1" priority="1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GVW&gt;3,5t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2012-07-06T16:37:03Z</cp:lastPrinted>
  <dcterms:created xsi:type="dcterms:W3CDTF">2011-02-21T10:08:17Z</dcterms:created>
  <dcterms:modified xsi:type="dcterms:W3CDTF">2025-05-08T03:59:32Z</dcterms:modified>
</cp:coreProperties>
</file>